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aee.sharepoint.com/sites/Health/Vistluste tulemused/Energiaspordisari 2023/"/>
    </mc:Choice>
  </mc:AlternateContent>
  <xr:revisionPtr revIDLastSave="94" documentId="8_{4D7254D6-DE7E-469F-BBE3-2162801F09A5}" xr6:coauthVersionLast="47" xr6:coauthVersionMax="47" xr10:uidLastSave="{9282CBF6-F9B9-4AE0-873C-AB0DF3BC2D17}"/>
  <bookViews>
    <workbookView xWindow="-110" yWindow="-110" windowWidth="19420" windowHeight="10560" xr2:uid="{2962C433-5159-4ACB-8D1C-4F72670556AD}"/>
  </bookViews>
  <sheets>
    <sheet name="Points tabel 2023" sheetId="12" r:id="rId1"/>
    <sheet name="Sheet1" sheetId="4" state="hidden" r:id="rId2"/>
    <sheet name="Triatlon" sheetId="14" r:id="rId3"/>
    <sheet name="Tennis" sheetId="13" r:id="rId4"/>
    <sheet name="Orientating" sheetId="11" r:id="rId5"/>
    <sheet name="Disc Golf" sheetId="8" r:id="rId6"/>
    <sheet name="Bowling" sheetId="3" r:id="rId7"/>
    <sheet name="Swimming" sheetId="5" r:id="rId8"/>
    <sheet name="Tabeltennis" sheetId="6" r:id="rId9"/>
    <sheet name="TOTAL" sheetId="2" state="hidden" r:id="rId10"/>
  </sheets>
  <externalReferences>
    <externalReference r:id="rId11"/>
  </externalReferences>
  <definedNames>
    <definedName name="_xlnm._FilterDatabase" localSheetId="1" hidden="1">Sheet1!$A$1:$C$15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4" l="1"/>
  <c r="G11" i="14"/>
  <c r="G10" i="14"/>
  <c r="G9" i="14"/>
  <c r="G8" i="14"/>
  <c r="G7" i="14"/>
  <c r="G6" i="14"/>
  <c r="G5" i="14"/>
  <c r="G4" i="14"/>
  <c r="G46" i="13"/>
  <c r="G45" i="13"/>
  <c r="G44" i="13"/>
  <c r="G43" i="13"/>
  <c r="G42" i="13"/>
  <c r="G41" i="13"/>
  <c r="G40" i="13"/>
  <c r="G39" i="13"/>
  <c r="G38" i="13"/>
  <c r="Z14" i="12"/>
  <c r="J14" i="12"/>
  <c r="H14" i="12"/>
  <c r="F14" i="12"/>
  <c r="B14" i="12"/>
  <c r="Z13" i="12"/>
  <c r="N13" i="12"/>
  <c r="L13" i="12"/>
  <c r="J13" i="12"/>
  <c r="H13" i="12"/>
  <c r="F13" i="12"/>
  <c r="B13" i="12"/>
  <c r="Z12" i="12"/>
  <c r="N12" i="12"/>
  <c r="L12" i="12"/>
  <c r="J12" i="12"/>
  <c r="H12" i="12"/>
  <c r="F12" i="12"/>
  <c r="B12" i="12"/>
  <c r="Z11" i="12"/>
  <c r="J11" i="12"/>
  <c r="H11" i="12"/>
  <c r="F11" i="12"/>
  <c r="B11" i="12"/>
  <c r="Z10" i="12"/>
  <c r="N10" i="12"/>
  <c r="L10" i="12"/>
  <c r="J10" i="12"/>
  <c r="H10" i="12"/>
  <c r="F10" i="12"/>
  <c r="B10" i="12"/>
  <c r="Z9" i="12"/>
  <c r="F9" i="12"/>
  <c r="B9" i="12"/>
  <c r="Z8" i="12"/>
  <c r="N8" i="12"/>
  <c r="L8" i="12"/>
  <c r="F8" i="12"/>
  <c r="B8" i="12"/>
  <c r="Z7" i="12"/>
  <c r="N7" i="12"/>
  <c r="L7" i="12"/>
  <c r="J7" i="12"/>
  <c r="H7" i="12"/>
  <c r="F7" i="12"/>
  <c r="B7" i="12"/>
  <c r="Z6" i="12"/>
  <c r="N6" i="12"/>
  <c r="L6" i="12"/>
  <c r="J6" i="12"/>
  <c r="H6" i="12"/>
  <c r="F6" i="12"/>
  <c r="B6" i="12"/>
  <c r="Z5" i="12"/>
  <c r="N5" i="12"/>
  <c r="L5" i="12"/>
  <c r="H5" i="12"/>
  <c r="B5" i="12"/>
  <c r="Z4" i="12"/>
  <c r="N4" i="12"/>
  <c r="L4" i="12"/>
  <c r="J4" i="12"/>
  <c r="H4" i="12"/>
  <c r="F4" i="12"/>
  <c r="B4" i="12"/>
  <c r="Z3" i="12"/>
  <c r="N3" i="12"/>
  <c r="L3" i="12"/>
  <c r="J3" i="12"/>
  <c r="H3" i="12"/>
  <c r="F3" i="12"/>
  <c r="B3" i="12"/>
  <c r="N20" i="11"/>
  <c r="N19" i="11"/>
  <c r="N18" i="11"/>
  <c r="N17" i="11"/>
  <c r="N16" i="11"/>
  <c r="N15" i="11"/>
  <c r="N14" i="11"/>
  <c r="N13" i="11"/>
  <c r="N12" i="11"/>
  <c r="U2" i="8" l="1"/>
  <c r="U3" i="8"/>
  <c r="U4" i="8"/>
  <c r="U5" i="8"/>
  <c r="U6" i="8"/>
  <c r="U7" i="8"/>
  <c r="U8" i="8"/>
  <c r="U9" i="8"/>
  <c r="U10" i="8"/>
  <c r="U11" i="8"/>
  <c r="T45" i="8"/>
  <c r="T46" i="8"/>
  <c r="T47" i="8"/>
  <c r="T48" i="8"/>
  <c r="T52" i="8"/>
  <c r="T53" i="8"/>
  <c r="T54" i="8"/>
  <c r="T55" i="8"/>
  <c r="T58" i="8"/>
  <c r="T59" i="8"/>
  <c r="T60" i="8"/>
  <c r="T61" i="8"/>
  <c r="T64" i="8"/>
  <c r="T65" i="8"/>
  <c r="T66" i="8"/>
  <c r="T67" i="8"/>
  <c r="T71" i="8"/>
  <c r="T72" i="8"/>
  <c r="T73" i="8"/>
  <c r="T74" i="8"/>
  <c r="T77" i="8"/>
  <c r="T78" i="8"/>
  <c r="T79" i="8"/>
  <c r="T80" i="8"/>
  <c r="T83" i="8"/>
  <c r="T84" i="8"/>
  <c r="T85" i="8"/>
  <c r="T88" i="8"/>
  <c r="T89" i="8"/>
  <c r="T90" i="8"/>
  <c r="T91" i="8"/>
  <c r="T94" i="8"/>
  <c r="T95" i="8"/>
  <c r="T96" i="8"/>
  <c r="T97" i="8"/>
  <c r="T100" i="8"/>
  <c r="T101" i="8"/>
  <c r="T102" i="8"/>
  <c r="T103" i="8"/>
  <c r="J13" i="6" l="1"/>
  <c r="J12" i="6"/>
  <c r="J11" i="6"/>
  <c r="J10" i="6"/>
  <c r="J9" i="6"/>
  <c r="J8" i="6"/>
  <c r="J7" i="6"/>
  <c r="J6" i="6"/>
  <c r="J5" i="6"/>
  <c r="J4" i="6"/>
  <c r="J3" i="6"/>
  <c r="B5" i="4"/>
  <c r="B13" i="4"/>
  <c r="B9" i="4"/>
  <c r="B10" i="4"/>
  <c r="B11" i="4"/>
  <c r="B3" i="4"/>
  <c r="B2" i="4"/>
  <c r="B6" i="4"/>
  <c r="B4" i="4"/>
  <c r="B8" i="4"/>
  <c r="B7" i="4"/>
  <c r="B12" i="4"/>
  <c r="D39" i="3"/>
  <c r="D38" i="3"/>
  <c r="D40" i="3"/>
  <c r="K31" i="3"/>
  <c r="K32" i="3"/>
  <c r="K33" i="3"/>
  <c r="K30" i="3"/>
  <c r="D27" i="3"/>
  <c r="C27" i="3"/>
  <c r="B27" i="3"/>
  <c r="E24" i="3"/>
  <c r="E25" i="3"/>
  <c r="E26" i="3"/>
  <c r="E23" i="3"/>
  <c r="J34" i="3"/>
  <c r="I34" i="3"/>
  <c r="H34" i="3"/>
  <c r="H27" i="3"/>
  <c r="E19" i="3"/>
  <c r="E18" i="3"/>
  <c r="E17" i="3"/>
  <c r="E16" i="3"/>
  <c r="E20" i="3" s="1"/>
  <c r="Q33" i="3"/>
  <c r="Q32" i="3"/>
  <c r="Q31" i="3"/>
  <c r="Q30" i="3"/>
  <c r="Q34" i="3" s="1"/>
  <c r="K26" i="3"/>
  <c r="K25" i="3"/>
  <c r="K24" i="3"/>
  <c r="K23" i="3"/>
  <c r="E33" i="3"/>
  <c r="E32" i="3"/>
  <c r="E31" i="3"/>
  <c r="E30" i="3"/>
  <c r="Q26" i="3"/>
  <c r="Q25" i="3"/>
  <c r="Q24" i="3"/>
  <c r="Q23" i="3"/>
  <c r="Q27" i="3" s="1"/>
  <c r="Q19" i="3"/>
  <c r="Q18" i="3"/>
  <c r="Q17" i="3"/>
  <c r="Q16" i="3"/>
  <c r="Q20" i="3" s="1"/>
  <c r="Q12" i="3"/>
  <c r="Q11" i="3"/>
  <c r="Q10" i="3"/>
  <c r="Q9" i="3"/>
  <c r="Q13" i="3" s="1"/>
  <c r="Q5" i="3"/>
  <c r="Q4" i="3"/>
  <c r="Q3" i="3"/>
  <c r="Q2" i="3"/>
  <c r="Q6" i="3" s="1"/>
  <c r="K19" i="3"/>
  <c r="K18" i="3"/>
  <c r="K17" i="3"/>
  <c r="K16" i="3"/>
  <c r="K20" i="3" s="1"/>
  <c r="K12" i="3"/>
  <c r="K11" i="3"/>
  <c r="K10" i="3"/>
  <c r="K9" i="3"/>
  <c r="K13" i="3" s="1"/>
  <c r="K5" i="3"/>
  <c r="K4" i="3"/>
  <c r="K3" i="3"/>
  <c r="K2" i="3"/>
  <c r="K6" i="3" s="1"/>
  <c r="E12" i="3"/>
  <c r="E11" i="3"/>
  <c r="E10" i="3"/>
  <c r="E9" i="3"/>
  <c r="E3" i="3"/>
  <c r="E4" i="3"/>
  <c r="E5" i="3"/>
  <c r="E2" i="3"/>
  <c r="E6" i="3" s="1"/>
  <c r="E34" i="3" l="1"/>
  <c r="E13" i="3"/>
  <c r="K27" i="3"/>
  <c r="E27" i="3"/>
  <c r="K34" i="3"/>
  <c r="D34" i="3"/>
  <c r="C34" i="3"/>
  <c r="B34" i="3"/>
  <c r="P13" i="3"/>
  <c r="O13" i="3"/>
  <c r="N13" i="3"/>
  <c r="P6" i="3"/>
  <c r="O6" i="3"/>
  <c r="N6" i="3"/>
  <c r="P20" i="3"/>
  <c r="O20" i="3"/>
  <c r="N20" i="3"/>
  <c r="P27" i="3"/>
  <c r="O27" i="3"/>
  <c r="N27" i="3"/>
  <c r="J27" i="3"/>
  <c r="I27" i="3"/>
  <c r="G27" i="3"/>
  <c r="P34" i="3"/>
  <c r="O34" i="3"/>
  <c r="N34" i="3"/>
  <c r="D20" i="3"/>
  <c r="C20" i="3"/>
  <c r="B20" i="3"/>
  <c r="D13" i="3"/>
  <c r="C13" i="3"/>
  <c r="B13" i="3"/>
  <c r="J20" i="3"/>
  <c r="I20" i="3"/>
  <c r="H20" i="3"/>
  <c r="J13" i="3"/>
  <c r="I13" i="3"/>
  <c r="H13" i="3"/>
  <c r="J6" i="3"/>
  <c r="I6" i="3"/>
  <c r="H6" i="3"/>
  <c r="D6" i="3"/>
  <c r="C6" i="3"/>
  <c r="B6" i="3"/>
  <c r="M27" i="3" l="1"/>
  <c r="G6" i="3"/>
  <c r="A27" i="3"/>
  <c r="A6" i="3"/>
  <c r="G34" i="3"/>
  <c r="M13" i="3"/>
  <c r="A13" i="3"/>
  <c r="M20" i="3"/>
  <c r="G13" i="3"/>
  <c r="M6" i="3"/>
  <c r="G20" i="3"/>
  <c r="M34" i="3"/>
  <c r="A20" i="3"/>
  <c r="A34" i="3"/>
</calcChain>
</file>

<file path=xl/sharedStrings.xml><?xml version="1.0" encoding="utf-8"?>
<sst xmlns="http://schemas.openxmlformats.org/spreadsheetml/2006/main" count="1212" uniqueCount="472">
  <si>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</si>
  <si>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</si>
  <si>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</si>
  <si>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</si>
  <si>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</si>
  <si>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</si>
  <si>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</si>
  <si>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</si>
  <si>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</si>
  <si>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</si>
  <si>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</si>
  <si>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</si>
  <si>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Võistkond/ala</t>
  </si>
  <si>
    <t>Bowling</t>
  </si>
  <si>
    <t>Points</t>
  </si>
  <si>
    <t xml:space="preserve">Ujumine </t>
  </si>
  <si>
    <t>P</t>
  </si>
  <si>
    <t>Lauatennis</t>
  </si>
  <si>
    <t>Disc Golf</t>
  </si>
  <si>
    <t>Orienteerumine</t>
  </si>
  <si>
    <t>Tennis</t>
  </si>
  <si>
    <t>Triatlon</t>
  </si>
  <si>
    <t>Korvpall</t>
  </si>
  <si>
    <t>Jalgpall</t>
  </si>
  <si>
    <t>Sulgpall</t>
  </si>
  <si>
    <t>võrkpall</t>
  </si>
  <si>
    <t>Mälumäng</t>
  </si>
  <si>
    <t>Total</t>
  </si>
  <si>
    <t>Position</t>
  </si>
  <si>
    <t xml:space="preserve">EE/Klienditeenused </t>
  </si>
  <si>
    <t>3.26,68</t>
  </si>
  <si>
    <t>IX</t>
  </si>
  <si>
    <t>EE/Äri ja IT</t>
  </si>
  <si>
    <t>2.40,02</t>
  </si>
  <si>
    <t>II</t>
  </si>
  <si>
    <t>Elektrilevi</t>
  </si>
  <si>
    <t>XII</t>
  </si>
  <si>
    <t>Green</t>
  </si>
  <si>
    <t>2.53,02</t>
  </si>
  <si>
    <t>Connect</t>
  </si>
  <si>
    <t>3.01,97</t>
  </si>
  <si>
    <t>I</t>
  </si>
  <si>
    <t>Power</t>
  </si>
  <si>
    <t>2.38,71</t>
  </si>
  <si>
    <t>Solution</t>
  </si>
  <si>
    <t>3.53,44</t>
  </si>
  <si>
    <t>XI</t>
  </si>
  <si>
    <t>EE/Juhtimisarvestus</t>
  </si>
  <si>
    <t>2.49,84</t>
  </si>
  <si>
    <t>VII</t>
  </si>
  <si>
    <t>EE/KED</t>
  </si>
  <si>
    <t>3.42,16</t>
  </si>
  <si>
    <t>X</t>
  </si>
  <si>
    <t>Legal/Treasury/ENK</t>
  </si>
  <si>
    <t>3.28,27</t>
  </si>
  <si>
    <t>VI</t>
  </si>
  <si>
    <t>EE/ARE/Töötajakogemus</t>
  </si>
  <si>
    <t>3.24,22</t>
  </si>
  <si>
    <t>V</t>
  </si>
  <si>
    <t>Connect Paide</t>
  </si>
  <si>
    <t>3.46,26</t>
  </si>
  <si>
    <t>VIII</t>
  </si>
  <si>
    <t xml:space="preserve"> </t>
  </si>
  <si>
    <t>Harrastajad</t>
  </si>
  <si>
    <t>Tiimide arvestus</t>
  </si>
  <si>
    <t>Siim Issup (H)</t>
  </si>
  <si>
    <t>Valdur Schiffer (H)</t>
  </si>
  <si>
    <t>Aleksandra Armas (H)</t>
  </si>
  <si>
    <t>Rivo Koemets(H)</t>
  </si>
  <si>
    <t>Legal/Treasury/ENK/FRM</t>
  </si>
  <si>
    <t>Martin Merilaine (H)</t>
  </si>
  <si>
    <t>Oleg Münzer H)</t>
  </si>
  <si>
    <t>EC/EE Paide</t>
  </si>
  <si>
    <t>Parol Jalakas (H)</t>
  </si>
  <si>
    <t>Tanel Murakas (H)</t>
  </si>
  <si>
    <t>Daniel Ehandi (H)</t>
  </si>
  <si>
    <t>Eveli Meiubaum (H)</t>
  </si>
  <si>
    <t>Robert Suigusaar (H)</t>
  </si>
  <si>
    <t>Top3 Harrastajad M</t>
  </si>
  <si>
    <t>Algajad</t>
  </si>
  <si>
    <t>Danel Freiberg (A)</t>
  </si>
  <si>
    <t>Peeter Rõbakov (A)</t>
  </si>
  <si>
    <t>Sander Adamson (A)</t>
  </si>
  <si>
    <t>Britt Maiste (A)</t>
  </si>
  <si>
    <t>Veiko Värbu (A)</t>
  </si>
  <si>
    <t>Top3 Harrastajad N</t>
  </si>
  <si>
    <t>Olavi Saar (A)</t>
  </si>
  <si>
    <t>Oliver Zereen (A)</t>
  </si>
  <si>
    <t>Markus Arm (A)</t>
  </si>
  <si>
    <t>Urmas Veeroja (A)</t>
  </si>
  <si>
    <t>Top3 Algajad M</t>
  </si>
  <si>
    <t>Viljar Varimaa (A)</t>
  </si>
  <si>
    <t>Kevin Martin (A)</t>
  </si>
  <si>
    <t>Jete Elisabeth Sellenberg (A)</t>
  </si>
  <si>
    <t>Jekaterina Orlova (A)</t>
  </si>
  <si>
    <t>Kristo Eek (A)</t>
  </si>
  <si>
    <t>Top3 Algajad N</t>
  </si>
  <si>
    <t>Deniss Malõsev (A)</t>
  </si>
  <si>
    <t>Merili Kõivo (A)</t>
  </si>
  <si>
    <t>Roman Fosti (A)</t>
  </si>
  <si>
    <t>Murad Khalilov (A)</t>
  </si>
  <si>
    <t>Raili Aleksašin (A)</t>
  </si>
  <si>
    <t>Julia Lepp (A)</t>
  </si>
  <si>
    <t>Erko Pettai (A)</t>
  </si>
  <si>
    <t>Kadi Piikov (A)</t>
  </si>
  <si>
    <t>Paula Helena Lilleväli (A)</t>
  </si>
  <si>
    <t>Susanna Rein (A)</t>
  </si>
  <si>
    <t>Triin Müür (A)</t>
  </si>
  <si>
    <t>Marilin Marjo (A)</t>
  </si>
  <si>
    <t>Liia Beljajeva (A)</t>
  </si>
  <si>
    <t>Player name</t>
  </si>
  <si>
    <t>Team</t>
  </si>
  <si>
    <t>Kevim Martin (A)</t>
  </si>
  <si>
    <t>Kai Piikov (A)</t>
  </si>
  <si>
    <t>Treasury/ENK</t>
  </si>
  <si>
    <t>EE/Töötajakogemus</t>
  </si>
  <si>
    <t>1 mäng</t>
  </si>
  <si>
    <t>2 mäng</t>
  </si>
  <si>
    <t>3 mäng</t>
  </si>
  <si>
    <t>Solution I</t>
  </si>
  <si>
    <t>Olavi Saar</t>
  </si>
  <si>
    <t>Oliver Zereen</t>
  </si>
  <si>
    <t>Andrei Sujetin</t>
  </si>
  <si>
    <t>Taavi Nummert</t>
  </si>
  <si>
    <t>Britt Maiste</t>
  </si>
  <si>
    <t>Jevgeni Beloborodov</t>
  </si>
  <si>
    <t>Tiina Järvpõld</t>
  </si>
  <si>
    <t>Aavo Kärmas</t>
  </si>
  <si>
    <t>Andrei Semtsonok</t>
  </si>
  <si>
    <t>Urmas Veeroja</t>
  </si>
  <si>
    <t>Raimo Urgard</t>
  </si>
  <si>
    <t>Svetlana Lebedeva</t>
  </si>
  <si>
    <t>Power I</t>
  </si>
  <si>
    <t>Solution II</t>
  </si>
  <si>
    <t>Jaanus Põllumees</t>
  </si>
  <si>
    <t>Andrey Varakin</t>
  </si>
  <si>
    <t>Alexander Borisenko</t>
  </si>
  <si>
    <t>Ilona Olm</t>
  </si>
  <si>
    <t>Deniss Košarinski</t>
  </si>
  <si>
    <t>Deniss Tšernov</t>
  </si>
  <si>
    <t>Keit Ein</t>
  </si>
  <si>
    <t>Aleksei Kopkin</t>
  </si>
  <si>
    <t>Igor Lissovski</t>
  </si>
  <si>
    <t>Renita Linnjärv</t>
  </si>
  <si>
    <t xml:space="preserve">
Olga Zaitseva</t>
  </si>
  <si>
    <t>Irina Feršel</t>
  </si>
  <si>
    <t>Power II</t>
  </si>
  <si>
    <t>Jekaterina Orlova</t>
  </si>
  <si>
    <t>Andrey Vassiljev</t>
  </si>
  <si>
    <t>Tanel Tüür</t>
  </si>
  <si>
    <t>Oleg Münzer</t>
  </si>
  <si>
    <t>Jevgeni Barinov</t>
  </si>
  <si>
    <t>Siim Kutsar</t>
  </si>
  <si>
    <t>Aleksandr Litvinov</t>
  </si>
  <si>
    <t>Artjom Molodtsov</t>
  </si>
  <si>
    <t>Paula Helena Lilleväli</t>
  </si>
  <si>
    <t>Ruslan Mahmutov</t>
  </si>
  <si>
    <t>Maria Aleksandrova</t>
  </si>
  <si>
    <t>Kevin Martin</t>
  </si>
  <si>
    <t>Ann Sepa</t>
  </si>
  <si>
    <t>Veiko Värbu</t>
  </si>
  <si>
    <t>Urmas Uiboaid</t>
  </si>
  <si>
    <t>Kristiin-Marleen Sulg</t>
  </si>
  <si>
    <t>Viljar Varimaa</t>
  </si>
  <si>
    <t>Kadi Piikov</t>
  </si>
  <si>
    <t>Parol Jalakas</t>
  </si>
  <si>
    <t>Valdur Schiffer</t>
  </si>
  <si>
    <t>Krista Anneljas</t>
  </si>
  <si>
    <t>Erko Pettai</t>
  </si>
  <si>
    <t>Jane Libe</t>
  </si>
  <si>
    <t>Merilin Metsma</t>
  </si>
  <si>
    <t>Treasury/ENK/Legal</t>
  </si>
  <si>
    <t>Inessa Daritševa</t>
  </si>
  <si>
    <t>Armin Uutar</t>
  </si>
  <si>
    <t>Deniss Malõshev</t>
  </si>
  <si>
    <t>Inna Kravtšenko</t>
  </si>
  <si>
    <t>Kristjan Toomela</t>
  </si>
  <si>
    <t>Jaan Särg</t>
  </si>
  <si>
    <t>Tatjana Leštšuk</t>
  </si>
  <si>
    <t>Silver Kera</t>
  </si>
  <si>
    <t>Mark Marten Vändre</t>
  </si>
  <si>
    <t>Marina Ushakova</t>
  </si>
  <si>
    <t>Susanna Rein</t>
  </si>
  <si>
    <t>Liia Beljajeva</t>
  </si>
  <si>
    <t>Total players</t>
  </si>
  <si>
    <t>Top 3 players</t>
  </si>
  <si>
    <t>M/ W</t>
  </si>
  <si>
    <t>Top3 teams</t>
  </si>
  <si>
    <t>Võistkond</t>
  </si>
  <si>
    <t>Tulemus</t>
  </si>
  <si>
    <t>2.37,71</t>
  </si>
  <si>
    <t>PAREMUSJÄRJESTUSED (12. märts 2023. a)</t>
  </si>
  <si>
    <t>Results</t>
  </si>
  <si>
    <t>https://www.mats.ee/turniir/energiaspordi-sarja-iii-etapp-mehed-</t>
  </si>
  <si>
    <t>https://www.mats.ee/turniir/energiaspordi-sarja-iii-etapp-naised-</t>
  </si>
  <si>
    <t>Energiaspordi sarja III etapp (mehed) - Tulemused</t>
  </si>
  <si>
    <t>Energiaspordi sarja III etapp (naised) - Tulemused</t>
  </si>
  <si>
    <t>KOHT</t>
  </si>
  <si>
    <t>NIMI</t>
  </si>
  <si>
    <t>Ettevõte</t>
  </si>
  <si>
    <t>III</t>
  </si>
  <si>
    <t>1.</t>
  </si>
  <si>
    <t>MARGUS KASK</t>
  </si>
  <si>
    <t>SOFIA VIKTORIA GEROISKAJA</t>
  </si>
  <si>
    <t>IV</t>
  </si>
  <si>
    <t>2.</t>
  </si>
  <si>
    <t>SERGEI PETROV</t>
  </si>
  <si>
    <t>Treasury/ENK/Legal/FRM</t>
  </si>
  <si>
    <t>3.</t>
  </si>
  <si>
    <t>EDUARD PUKKONEN</t>
  </si>
  <si>
    <t>VI-VIII</t>
  </si>
  <si>
    <t>4.</t>
  </si>
  <si>
    <t>Yevhen Rakita</t>
  </si>
  <si>
    <t>5.</t>
  </si>
  <si>
    <t>MURAD KHALILOV</t>
  </si>
  <si>
    <t>EE/Klienditeenused</t>
  </si>
  <si>
    <t>Merle Vidder</t>
  </si>
  <si>
    <t>6.</t>
  </si>
  <si>
    <t>TARMO ALL</t>
  </si>
  <si>
    <t>Triin Gretel Tauk</t>
  </si>
  <si>
    <t>7.</t>
  </si>
  <si>
    <t>KIRILL DOROVATOVSKI</t>
  </si>
  <si>
    <t>X-XI</t>
  </si>
  <si>
    <t>8.</t>
  </si>
  <si>
    <t>Roman Panov</t>
  </si>
  <si>
    <t>Katri-Helena Siirak</t>
  </si>
  <si>
    <t>9.</t>
  </si>
  <si>
    <t>HANNES HENDRIK KISEL</t>
  </si>
  <si>
    <t>10.</t>
  </si>
  <si>
    <t>Tomek Tosin</t>
  </si>
  <si>
    <t>Kriste Ahven</t>
  </si>
  <si>
    <t>11.</t>
  </si>
  <si>
    <t>ALVAR TEEARU</t>
  </si>
  <si>
    <t>Marilin Marjo</t>
  </si>
  <si>
    <t>12.</t>
  </si>
  <si>
    <t>DENISS KOLIPOV</t>
  </si>
  <si>
    <t>13.</t>
  </si>
  <si>
    <t>Oleg Hritin</t>
  </si>
  <si>
    <t>Energiaspordi sarja III etapp (paarid) - Tulemused</t>
  </si>
  <si>
    <t>14.</t>
  </si>
  <si>
    <t>Ali Vojdanianardakani</t>
  </si>
  <si>
    <t>https://www.mats.ee/turniir/energiaspordi-sarja-iii-etapp-paarid-</t>
  </si>
  <si>
    <t>15.</t>
  </si>
  <si>
    <t>Toivo Joosua</t>
  </si>
  <si>
    <t>MEESKOND</t>
  </si>
  <si>
    <t>16.</t>
  </si>
  <si>
    <t>Aleksandr Tikka</t>
  </si>
  <si>
    <t>Kask/Dorovatovski</t>
  </si>
  <si>
    <t>17.</t>
  </si>
  <si>
    <t>Aare-Riho Erik</t>
  </si>
  <si>
    <t>18.</t>
  </si>
  <si>
    <t>19.</t>
  </si>
  <si>
    <t>All/Pukkonen</t>
  </si>
  <si>
    <t>20.</t>
  </si>
  <si>
    <t>Sander Adamson</t>
  </si>
  <si>
    <t>21.</t>
  </si>
  <si>
    <t>22.</t>
  </si>
  <si>
    <t>Danel Freiberg</t>
  </si>
  <si>
    <t>Geroiskaja/Teearu</t>
  </si>
  <si>
    <t>23.</t>
  </si>
  <si>
    <t>Peeter Rõbakov</t>
  </si>
  <si>
    <t>EE/Äri ja IT I</t>
  </si>
  <si>
    <t>24.</t>
  </si>
  <si>
    <t>25.</t>
  </si>
  <si>
    <t>Panov/Petrov</t>
  </si>
  <si>
    <t>26.</t>
  </si>
  <si>
    <t>Valentin Lipin</t>
  </si>
  <si>
    <t>27.</t>
  </si>
  <si>
    <t>Md Mursalin Hossain Rabbi</t>
  </si>
  <si>
    <t>28.</t>
  </si>
  <si>
    <t>Janis Krumins</t>
  </si>
  <si>
    <t>29.</t>
  </si>
  <si>
    <t>Igor Bazarkin</t>
  </si>
  <si>
    <t>5.-8.</t>
  </si>
  <si>
    <t>Kolipov/Lipin</t>
  </si>
  <si>
    <t>30.</t>
  </si>
  <si>
    <t>31.</t>
  </si>
  <si>
    <t>32.</t>
  </si>
  <si>
    <t>Oliver žereen</t>
  </si>
  <si>
    <t>Järvpõld/Nummert</t>
  </si>
  <si>
    <t>Adamson/Tosin</t>
  </si>
  <si>
    <t>Martin/Bazarkin</t>
  </si>
  <si>
    <t>9.-13.</t>
  </si>
  <si>
    <t>Maiste/Joosua</t>
  </si>
  <si>
    <t>Orlova/Münzer</t>
  </si>
  <si>
    <t>EE/Äri ja IT II</t>
  </si>
  <si>
    <t>Sulg/Kisel</t>
  </si>
  <si>
    <t>Khalilov/Rabbi</t>
  </si>
  <si>
    <t>Varakin/Barinov</t>
  </si>
  <si>
    <t>Nimi</t>
  </si>
  <si>
    <t>Mehed</t>
  </si>
  <si>
    <t>3.rada</t>
  </si>
  <si>
    <t>Tulemus/Aeg</t>
  </si>
  <si>
    <t>Punktid</t>
  </si>
  <si>
    <t>Naised</t>
  </si>
  <si>
    <t>4.rada</t>
  </si>
  <si>
    <t>1.   Alar Kume          M21B     00:33:26</t>
  </si>
  <si>
    <t xml:space="preserve">1.  Kristi Vaks                N40      00:39:22 </t>
  </si>
  <si>
    <t xml:space="preserve"> 2.  Priit Talu                 M21B     00:34:02 </t>
  </si>
  <si>
    <t xml:space="preserve">2. Jekaterina Trofimova       N21B     00:57:51 </t>
  </si>
  <si>
    <t xml:space="preserve"> 3.  Kaupo Järve                   M21B     00:37:22 </t>
  </si>
  <si>
    <t xml:space="preserve">3. Elise Johanna Lill          N21B     00:59:11 </t>
  </si>
  <si>
    <t xml:space="preserve"> 4.  Kristian Pilbas           M21B     00:42:42 </t>
  </si>
  <si>
    <t>4. Liis Pilbas  N21B     01:14:00</t>
  </si>
  <si>
    <t xml:space="preserve"> 5.  Heimar Steinpilm         M21B     00:42:48 </t>
  </si>
  <si>
    <t xml:space="preserve">5.Eveli Meibaum             N45      01:45:58 </t>
  </si>
  <si>
    <t xml:space="preserve"> 7.  Vitali Bogomolov          M21B     00:44:13 </t>
  </si>
  <si>
    <t xml:space="preserve">6. Tiina Järvpõld               N50      01:46:03 </t>
  </si>
  <si>
    <t xml:space="preserve"> 8.  Eduard Pukkonen           M60      00:45:07 </t>
  </si>
  <si>
    <t>7.  Olesja Hozjaitsikova            02:24:39 13p</t>
  </si>
  <si>
    <t xml:space="preserve">9.  Alo Vallikivi                   M21B     00:45:47 </t>
  </si>
  <si>
    <t>8. Kristiin Marleen Sulg       00:58:49 9p</t>
  </si>
  <si>
    <t xml:space="preserve">10.    Edgars Dreimanis                M21B     00:48:52 </t>
  </si>
  <si>
    <t xml:space="preserve">11.  Karmo Kübarsepp                M21B     00:54:00 </t>
  </si>
  <si>
    <t>Top 3 naised</t>
  </si>
  <si>
    <t>Top 3 mehed</t>
  </si>
  <si>
    <t>Võistkonnad</t>
  </si>
  <si>
    <t xml:space="preserve">12.  Erko Pettai                     M21B     01:13:55 </t>
  </si>
  <si>
    <t>Kristi Vaks</t>
  </si>
  <si>
    <t>Alar Kume</t>
  </si>
  <si>
    <t xml:space="preserve">13.  Kert Mandel                  M21B     01:14:22 </t>
  </si>
  <si>
    <t>Jekaterina Trofimova</t>
  </si>
  <si>
    <t>Priit Talu</t>
  </si>
  <si>
    <t xml:space="preserve">14.  Sander Adamson                  M21B     01:21:16 </t>
  </si>
  <si>
    <t>Elise Johanna Lill</t>
  </si>
  <si>
    <t>Kaupo Järve</t>
  </si>
  <si>
    <t xml:space="preserve">15. Taave Lips                  M21B     01:23:13 </t>
  </si>
  <si>
    <t xml:space="preserve">16.  Tomek Tosin                    M21B     01:30:23 </t>
  </si>
  <si>
    <t xml:space="preserve">17.  Olavi Saar                   M21B     02:11:57 </t>
  </si>
  <si>
    <t>18.  Randy Orel                00:48:11 14p</t>
  </si>
  <si>
    <t>19.  Jaan Jalas                        01:45:58 14p</t>
  </si>
  <si>
    <t xml:space="preserve"> 20.  Roman Fosti                  01:24:05 13p</t>
  </si>
  <si>
    <t>21.  Ruslan Mahmutov                  02:24:45 10p</t>
  </si>
  <si>
    <t>22. Murad Khalilov  01:22:33 1p</t>
  </si>
  <si>
    <t>II-III</t>
  </si>
  <si>
    <t>Alagrupp MEHED-A</t>
  </si>
  <si>
    <t>Alagrupp NAISED-A</t>
  </si>
  <si>
    <t>Alagrupp PAARISMÄNG-A</t>
  </si>
  <si>
    <t>Viljar Kont</t>
  </si>
  <si>
    <t>Aleksandr Bõstrov</t>
  </si>
  <si>
    <t>Tanel Murakas</t>
  </si>
  <si>
    <t xml:space="preserve">Tiivi Püvi </t>
  </si>
  <si>
    <t>Kaili Allik</t>
  </si>
  <si>
    <t xml:space="preserve">Geroly Roosmets </t>
  </si>
  <si>
    <t>Connect 1</t>
  </si>
  <si>
    <t>Töötajakogemus</t>
  </si>
  <si>
    <t>ÄRI/IT &amp; POWER</t>
  </si>
  <si>
    <t>5/4</t>
  </si>
  <si>
    <t>8/4</t>
  </si>
  <si>
    <t>7/3</t>
  </si>
  <si>
    <t>9/0</t>
  </si>
  <si>
    <t>3/7</t>
  </si>
  <si>
    <t>4/5</t>
  </si>
  <si>
    <t>8/2</t>
  </si>
  <si>
    <t>9/2</t>
  </si>
  <si>
    <t>6/5</t>
  </si>
  <si>
    <t>4/8</t>
  </si>
  <si>
    <t>2/8</t>
  </si>
  <si>
    <t>0/9</t>
  </si>
  <si>
    <t>2/9</t>
  </si>
  <si>
    <t>5/6</t>
  </si>
  <si>
    <t>Alagrupp MEHED-B</t>
  </si>
  <si>
    <t>Alagrupp NAISED-B</t>
  </si>
  <si>
    <t>Alagrupp PAARISMÄNG-B</t>
  </si>
  <si>
    <t>Stevo Poikalainen</t>
  </si>
  <si>
    <t>Igor Smirnov</t>
  </si>
  <si>
    <t>Andrus Niidumaa</t>
  </si>
  <si>
    <t>Elo Kõiv</t>
  </si>
  <si>
    <t>Kristi Kadaja-Kollom</t>
  </si>
  <si>
    <t>Kät Treial</t>
  </si>
  <si>
    <t>Connect 2</t>
  </si>
  <si>
    <t>Legal/Treasury/ENK/FRM 1</t>
  </si>
  <si>
    <t>Klienditeenused</t>
  </si>
  <si>
    <t>1/9</t>
  </si>
  <si>
    <t>10/0</t>
  </si>
  <si>
    <t>3/5</t>
  </si>
  <si>
    <t>6/2</t>
  </si>
  <si>
    <t>3/8</t>
  </si>
  <si>
    <t>5/5</t>
  </si>
  <si>
    <t>9/1</t>
  </si>
  <si>
    <t>13/0</t>
  </si>
  <si>
    <t>5/3</t>
  </si>
  <si>
    <t>8/3</t>
  </si>
  <si>
    <t>0/10</t>
  </si>
  <si>
    <t>0/13</t>
  </si>
  <si>
    <t>2/6</t>
  </si>
  <si>
    <t>Alagrupp MEHED-C</t>
  </si>
  <si>
    <t>Alagrupp NAISED-C</t>
  </si>
  <si>
    <t>Alagrupp PAARISMÄNG-C</t>
  </si>
  <si>
    <t>Rudolf Penu</t>
  </si>
  <si>
    <t>Eduard Kask</t>
  </si>
  <si>
    <t>Connect 3</t>
  </si>
  <si>
    <t>10/1</t>
  </si>
  <si>
    <t>1/7</t>
  </si>
  <si>
    <t>0/12</t>
  </si>
  <si>
    <t>7/1</t>
  </si>
  <si>
    <t>12/0</t>
  </si>
  <si>
    <t>1/10</t>
  </si>
  <si>
    <t>Alagrupp MEHED-D</t>
  </si>
  <si>
    <t>Alagrupp NAISED-FINAAL</t>
  </si>
  <si>
    <t>Alagrupp PAARISMÄNG-D</t>
  </si>
  <si>
    <t>Margus Kask</t>
  </si>
  <si>
    <t>Juhtimisarv. &amp; connect</t>
  </si>
  <si>
    <t>Legal/Treasury/ENK/FRM 2</t>
  </si>
  <si>
    <t>1/8</t>
  </si>
  <si>
    <t>4/6</t>
  </si>
  <si>
    <t>6/0</t>
  </si>
  <si>
    <t>8/1</t>
  </si>
  <si>
    <t>6/4</t>
  </si>
  <si>
    <t>2/11</t>
  </si>
  <si>
    <t>0/6</t>
  </si>
  <si>
    <t>11/2</t>
  </si>
  <si>
    <t>Geimi võite</t>
  </si>
  <si>
    <t>Tiim</t>
  </si>
  <si>
    <t>POOLFINAAL</t>
  </si>
  <si>
    <t>FINAAL</t>
  </si>
  <si>
    <t>VÕITJA</t>
  </si>
  <si>
    <t>I koht</t>
  </si>
  <si>
    <t>Tiivi Püvi</t>
  </si>
  <si>
    <t>II koht</t>
  </si>
  <si>
    <t>III koht</t>
  </si>
  <si>
    <t>IV koht</t>
  </si>
  <si>
    <t>V koht</t>
  </si>
  <si>
    <t>VI koht</t>
  </si>
  <si>
    <t>VII koht</t>
  </si>
  <si>
    <t>7/4</t>
  </si>
  <si>
    <t>IX koht</t>
  </si>
  <si>
    <t>OSALEJAD</t>
  </si>
  <si>
    <t>Koht</t>
  </si>
  <si>
    <t>Kirill Dorovatovski</t>
  </si>
  <si>
    <t>Geroly Roosmets</t>
  </si>
  <si>
    <t>Marek Piiri</t>
  </si>
  <si>
    <t>3. - 4. KOHT</t>
  </si>
  <si>
    <t>3. KOHT</t>
  </si>
  <si>
    <t>Christian Oliver Palvadre</t>
  </si>
  <si>
    <t>Aleksei Zaidentsal</t>
  </si>
  <si>
    <t xml:space="preserve">Eduard Kask </t>
  </si>
  <si>
    <t>6/3</t>
  </si>
  <si>
    <t>3/6</t>
  </si>
  <si>
    <t>Power - Igor/Aleksandr</t>
  </si>
  <si>
    <t>Legal - Viljar/Tomek</t>
  </si>
  <si>
    <t>Elektrilevi - Mark Marten/Rudolf</t>
  </si>
  <si>
    <t>Töötajakogemus Tanel/Tiivi</t>
  </si>
  <si>
    <t>V-VI koht</t>
  </si>
  <si>
    <t>VII-X koht</t>
  </si>
  <si>
    <t>X koht</t>
  </si>
  <si>
    <t>XI koht</t>
  </si>
  <si>
    <t>XII koht</t>
  </si>
  <si>
    <t>Triatloni tulemused:</t>
  </si>
  <si>
    <t>https://www.racetecresults.com/results.aspx?CId=16573&amp;RId=488&amp;EId=5</t>
  </si>
  <si>
    <t>Total participaters</t>
  </si>
  <si>
    <t>Koht (tiimid)</t>
  </si>
  <si>
    <t>Position to final tabel</t>
  </si>
  <si>
    <t>EE/Töötajakogemus 2:22,55 (Roman Fosti ja Marika Sepp)</t>
  </si>
  <si>
    <t>EE/Töötajakogemus/ARE</t>
  </si>
  <si>
    <t>I-II</t>
  </si>
  <si>
    <t>EE/Klienditeenused 2:26,32 (Devid Lõvi, Aksel Nõmmela ja Mikk Tootsi)</t>
  </si>
  <si>
    <t>Enefit Power I 2:29,37 (Sofja Krivorukova, Dmitri Petrov, Aleksandr Vassiljev)</t>
  </si>
  <si>
    <t>EE/ Legal/Treasury/ENK/FRM I 2:38,05 (Sander Adamson, Aleksandr Tikka, Christian Oliver Palvadre)</t>
  </si>
  <si>
    <t>EE/ Legal/Treasury/ENK/FRM</t>
  </si>
  <si>
    <t>Artjom Livin (Power) 2:38,26</t>
  </si>
  <si>
    <t>V-VI</t>
  </si>
  <si>
    <t>Enefit Green 2:43,52 (Markus Arm, Oliver Zereen)</t>
  </si>
  <si>
    <t>Eve Kitvel (EE/IT ja ÄRI) 2:49,34</t>
  </si>
  <si>
    <t>EE/IT/ÄRI</t>
  </si>
  <si>
    <t xml:space="preserve">Tanel Lillesaar (Connect) 2:49,58 </t>
  </si>
  <si>
    <t xml:space="preserve">Elektrilevi </t>
  </si>
  <si>
    <t>Enefit Power II 3:00,57 (Julia Laryushina, Vladimir Rjabushenko, Yury Mikheev)</t>
  </si>
  <si>
    <t>Kalev Seilmaa (Connect) 3:11,46</t>
  </si>
  <si>
    <t xml:space="preserve"> Jaan Särk (Elektrilevi) 3:33,42</t>
  </si>
  <si>
    <t>Kristiin Marleen Sul (EE/Juhtimisarvestus) 3:33,47</t>
  </si>
  <si>
    <t>EE/ Legal/Treasury/ENK/FRM II DNF (Kaarel Tammiste, Jevgeni Sander Sepp, Doris Kudre)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</si>
</sst>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rgb="FFFFC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rgb="FF000000"/>
      <name val="Arial Unicode MS"/>
    </font>
    <font>
      <b/>
      <sz val="10"/>
      <color rgb="FF00B050"/>
      <name val="Arial Unicode MS"/>
      <charset val="186"/>
    </font>
    <font>
      <sz val="11"/>
      <color rgb="FF00B050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b/>
      <sz val="10"/>
      <color rgb="FF000000"/>
      <name val="Arial Unicode MS"/>
      <charset val="186"/>
    </font>
    <font>
      <sz val="11"/>
      <color rgb="FF000000"/>
      <name val="Calibri"/>
      <family val="2"/>
      <charset val="186"/>
      <scheme val="minor"/>
    </font>
    <font>
      <sz val="18"/>
      <color theme="1"/>
      <name val="Calibri"/>
      <family val="2"/>
      <scheme val="minor"/>
    </font>
    <font>
      <sz val="11"/>
      <color rgb="FF444444"/>
      <name val="Calibri"/>
      <family val="2"/>
      <charset val="186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3" xfId="0" applyFont="1" applyBorder="1"/>
    <xf numFmtId="0" fontId="0" fillId="0" borderId="5" xfId="0" applyBorder="1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6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11" xfId="0" applyFont="1" applyBorder="1"/>
    <xf numFmtId="0" fontId="3" fillId="0" borderId="2" xfId="0" applyFont="1" applyBorder="1"/>
    <xf numFmtId="0" fontId="3" fillId="0" borderId="9" xfId="0" applyFont="1" applyBorder="1"/>
    <xf numFmtId="0" fontId="4" fillId="0" borderId="10" xfId="0" applyFont="1" applyBorder="1"/>
    <xf numFmtId="0" fontId="4" fillId="0" borderId="0" xfId="0" applyFont="1"/>
    <xf numFmtId="0" fontId="1" fillId="0" borderId="4" xfId="0" applyFont="1" applyBorder="1" applyAlignment="1">
      <alignment horizontal="center"/>
    </xf>
    <xf numFmtId="0" fontId="1" fillId="3" borderId="13" xfId="0" applyFont="1" applyFill="1" applyBorder="1"/>
    <xf numFmtId="0" fontId="1" fillId="4" borderId="13" xfId="0" applyFont="1" applyFill="1" applyBorder="1"/>
    <xf numFmtId="0" fontId="1" fillId="5" borderId="13" xfId="0" applyFont="1" applyFill="1" applyBorder="1"/>
    <xf numFmtId="0" fontId="0" fillId="0" borderId="16" xfId="0" applyBorder="1"/>
    <xf numFmtId="0" fontId="1" fillId="0" borderId="16" xfId="0" applyFont="1" applyBorder="1"/>
    <xf numFmtId="0" fontId="1" fillId="3" borderId="12" xfId="0" applyFont="1" applyFill="1" applyBorder="1"/>
    <xf numFmtId="47" fontId="0" fillId="0" borderId="0" xfId="0" applyNumberFormat="1"/>
    <xf numFmtId="47" fontId="0" fillId="2" borderId="0" xfId="0" applyNumberFormat="1" applyFill="1"/>
    <xf numFmtId="0" fontId="5" fillId="0" borderId="0" xfId="0" applyFont="1"/>
    <xf numFmtId="0" fontId="6" fillId="0" borderId="0" xfId="1"/>
    <xf numFmtId="0" fontId="0" fillId="2" borderId="17" xfId="0" applyFill="1" applyBorder="1"/>
    <xf numFmtId="0" fontId="1" fillId="0" borderId="19" xfId="0" applyFont="1" applyBorder="1"/>
    <xf numFmtId="0" fontId="0" fillId="0" borderId="17" xfId="0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" fillId="0" borderId="9" xfId="0" applyFont="1" applyBorder="1"/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 vertical="top"/>
    </xf>
    <xf numFmtId="0" fontId="0" fillId="6" borderId="0" xfId="0" applyFill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1" fillId="0" borderId="16" xfId="0" applyFont="1" applyBorder="1"/>
    <xf numFmtId="0" fontId="12" fillId="0" borderId="16" xfId="0" applyFont="1" applyBorder="1"/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7" borderId="17" xfId="0" applyFill="1" applyBorder="1"/>
    <xf numFmtId="49" fontId="0" fillId="0" borderId="0" xfId="0" applyNumberFormat="1" applyAlignment="1">
      <alignment horizontal="center"/>
    </xf>
    <xf numFmtId="49" fontId="0" fillId="0" borderId="17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17" xfId="0" applyBorder="1" applyAlignment="1">
      <alignment horizontal="left" vertical="center"/>
    </xf>
    <xf numFmtId="49" fontId="0" fillId="0" borderId="20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8" borderId="17" xfId="0" applyFont="1" applyFill="1" applyBorder="1"/>
    <xf numFmtId="0" fontId="14" fillId="0" borderId="17" xfId="0" applyFont="1" applyBorder="1"/>
    <xf numFmtId="0" fontId="16" fillId="0" borderId="17" xfId="0" applyFont="1" applyBorder="1"/>
    <xf numFmtId="0" fontId="17" fillId="0" borderId="17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rgiaee-my.sharepoint.com/personal/roman_fosti_energia_ee/Documents/spordiklubi/Energiasport%20sari%202023/Energiaspordi%20sarja%20Punktitabel%202023.xlsx" TargetMode="External"/><Relationship Id="rId1" Type="http://schemas.openxmlformats.org/officeDocument/2006/relationships/externalLinkPath" Target="https://energiaee-my.sharepoint.com/personal/roman_fosti_energia_ee/Documents/spordiklubi/Energiasport%20sari%202023/Energiaspordi%20sarja%20Punktitabe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ints tabel 2023"/>
      <sheetName val="Triatlon"/>
      <sheetName val="Tennis"/>
      <sheetName val="Orientating"/>
      <sheetName val="Disc Golf"/>
      <sheetName val="Sheet1"/>
      <sheetName val="Tabeltennis"/>
      <sheetName val="Swimming"/>
      <sheetName val="Bowling"/>
      <sheetName val="TOTAL"/>
    </sheetNames>
    <sheetDataSet>
      <sheetData sheetId="0"/>
      <sheetData sheetId="1">
        <row r="4">
          <cell r="G4">
            <v>100</v>
          </cell>
        </row>
        <row r="5">
          <cell r="G5">
            <v>100</v>
          </cell>
        </row>
        <row r="6">
          <cell r="G6">
            <v>90</v>
          </cell>
        </row>
        <row r="7">
          <cell r="G7">
            <v>85</v>
          </cell>
        </row>
        <row r="8">
          <cell r="G8">
            <v>70</v>
          </cell>
        </row>
        <row r="9">
          <cell r="G9">
            <v>70</v>
          </cell>
        </row>
        <row r="10">
          <cell r="G10">
            <v>65</v>
          </cell>
        </row>
        <row r="11">
          <cell r="G11">
            <v>55</v>
          </cell>
        </row>
        <row r="12">
          <cell r="G12">
            <v>50</v>
          </cell>
        </row>
      </sheetData>
      <sheetData sheetId="2">
        <row r="38">
          <cell r="G38">
            <v>240</v>
          </cell>
        </row>
        <row r="39">
          <cell r="G39">
            <v>237.5</v>
          </cell>
        </row>
        <row r="40">
          <cell r="G40">
            <v>235</v>
          </cell>
        </row>
        <row r="41">
          <cell r="G41">
            <v>217.5</v>
          </cell>
        </row>
        <row r="42">
          <cell r="G42">
            <v>200</v>
          </cell>
        </row>
        <row r="43">
          <cell r="G43">
            <v>187.5</v>
          </cell>
        </row>
        <row r="44">
          <cell r="G44">
            <v>155</v>
          </cell>
        </row>
        <row r="45">
          <cell r="G45">
            <v>127.5</v>
          </cell>
        </row>
        <row r="46">
          <cell r="G46">
            <v>120</v>
          </cell>
        </row>
      </sheetData>
      <sheetData sheetId="3">
        <row r="12">
          <cell r="N12">
            <v>255</v>
          </cell>
        </row>
        <row r="13">
          <cell r="N13">
            <v>230</v>
          </cell>
        </row>
        <row r="14">
          <cell r="N14">
            <v>195</v>
          </cell>
        </row>
        <row r="15">
          <cell r="N15">
            <v>185</v>
          </cell>
        </row>
        <row r="16">
          <cell r="N16">
            <v>175</v>
          </cell>
        </row>
        <row r="17">
          <cell r="N17">
            <v>170</v>
          </cell>
        </row>
        <row r="18">
          <cell r="N18">
            <v>140</v>
          </cell>
        </row>
        <row r="19">
          <cell r="N19">
            <v>135</v>
          </cell>
        </row>
        <row r="20">
          <cell r="N20">
            <v>20</v>
          </cell>
        </row>
      </sheetData>
      <sheetData sheetId="4">
        <row r="2">
          <cell r="U2">
            <v>176</v>
          </cell>
        </row>
        <row r="3">
          <cell r="U3">
            <v>218</v>
          </cell>
        </row>
        <row r="4">
          <cell r="U4">
            <v>220</v>
          </cell>
        </row>
        <row r="5">
          <cell r="U5">
            <v>222</v>
          </cell>
        </row>
        <row r="6">
          <cell r="U6">
            <v>232</v>
          </cell>
        </row>
        <row r="7">
          <cell r="U7">
            <v>233</v>
          </cell>
        </row>
        <row r="8">
          <cell r="U8">
            <v>288</v>
          </cell>
        </row>
        <row r="9">
          <cell r="U9">
            <v>290</v>
          </cell>
        </row>
        <row r="10">
          <cell r="U10">
            <v>312</v>
          </cell>
        </row>
        <row r="11">
          <cell r="U11">
            <v>327</v>
          </cell>
        </row>
      </sheetData>
      <sheetData sheetId="5"/>
      <sheetData sheetId="6">
        <row r="3">
          <cell r="J3">
            <v>355</v>
          </cell>
        </row>
        <row r="4">
          <cell r="J4">
            <v>320</v>
          </cell>
        </row>
        <row r="5">
          <cell r="J5">
            <v>270</v>
          </cell>
        </row>
        <row r="6">
          <cell r="J6">
            <v>235</v>
          </cell>
        </row>
        <row r="7">
          <cell r="J7">
            <v>220</v>
          </cell>
        </row>
        <row r="8">
          <cell r="J8">
            <v>195</v>
          </cell>
        </row>
        <row r="9">
          <cell r="J9">
            <v>190</v>
          </cell>
        </row>
        <row r="10">
          <cell r="J10">
            <v>190</v>
          </cell>
        </row>
        <row r="11">
          <cell r="J11">
            <v>175</v>
          </cell>
        </row>
        <row r="12">
          <cell r="J12">
            <v>155</v>
          </cell>
        </row>
        <row r="13">
          <cell r="J13">
            <v>155</v>
          </cell>
        </row>
      </sheetData>
      <sheetData sheetId="7"/>
      <sheetData sheetId="8">
        <row r="6">
          <cell r="A6">
            <v>1483</v>
          </cell>
          <cell r="K6">
            <v>1548</v>
          </cell>
          <cell r="Q6">
            <v>1701</v>
          </cell>
        </row>
        <row r="13">
          <cell r="E13">
            <v>1169</v>
          </cell>
        </row>
        <row r="20">
          <cell r="E20">
            <v>1452</v>
          </cell>
          <cell r="K20">
            <v>1747</v>
          </cell>
          <cell r="Q20">
            <v>1256</v>
          </cell>
        </row>
        <row r="27">
          <cell r="E27">
            <v>1235</v>
          </cell>
          <cell r="K27">
            <v>1474</v>
          </cell>
          <cell r="Q27">
            <v>1097</v>
          </cell>
        </row>
        <row r="34">
          <cell r="G34">
            <v>1330</v>
          </cell>
          <cell r="Q34">
            <v>1399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acetecresults.com/results.aspx?CId=16573&amp;RId=488&amp;EId=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ts.ee/turniir/energiaspordi-sarja-iii-etapp-paarid-" TargetMode="External"/><Relationship Id="rId2" Type="http://schemas.openxmlformats.org/officeDocument/2006/relationships/hyperlink" Target="https://www.mats.ee/turniir/energiaspordi-sarja-iii-etapp-naised-" TargetMode="External"/><Relationship Id="rId1" Type="http://schemas.openxmlformats.org/officeDocument/2006/relationships/hyperlink" Target="https://www.mats.ee/turniir/energiaspordi-sarja-iii-etapp-mehed-" TargetMode="Externa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35C2-ECC0-4CD4-9C63-22CE6DB85DC9}">
  <sheetPr>
    <tabColor rgb="FF92D050"/>
  </sheetPr>
  <dimension ref="A1:AA22"/>
  <sheetViews>
    <sheetView tabSelected="1" zoomScale="80" zoomScaleNormal="80" workbookViewId="0">
      <selection activeCell="A3" sqref="A3"/>
    </sheetView>
  </sheetViews>
  <sheetFormatPr defaultRowHeight="14.5"/>
  <cols>
    <col min="1" max="1" width="22.7265625" customWidth="1"/>
    <col min="2" max="2" width="6.81640625" customWidth="1"/>
    <col min="3" max="3" width="5.1796875" customWidth="1"/>
    <col min="4" max="4" width="7.26953125" customWidth="1"/>
    <col min="5" max="5" width="3.81640625" customWidth="1"/>
    <col min="6" max="6" width="8" customWidth="1"/>
    <col min="7" max="7" width="4" customWidth="1"/>
    <col min="8" max="8" width="6.81640625" customWidth="1"/>
    <col min="9" max="9" width="5.26953125" customWidth="1"/>
    <col min="10" max="10" width="10.1796875" customWidth="1"/>
    <col min="11" max="11" width="4.26953125" customWidth="1"/>
    <col min="12" max="12" width="5.81640625" customWidth="1"/>
    <col min="13" max="13" width="3.81640625" customWidth="1"/>
    <col min="14" max="14" width="6.54296875" customWidth="1"/>
    <col min="15" max="15" width="3" customWidth="1"/>
    <col min="16" max="16" width="7.453125" customWidth="1"/>
    <col min="17" max="17" width="3.453125" customWidth="1"/>
    <col min="18" max="18" width="8" customWidth="1"/>
    <col min="19" max="19" width="3.81640625" customWidth="1"/>
    <col min="20" max="20" width="6.81640625" customWidth="1"/>
    <col min="21" max="21" width="3.54296875" customWidth="1"/>
    <col min="22" max="22" width="7.81640625" customWidth="1"/>
    <col min="23" max="23" width="4.1796875" customWidth="1"/>
    <col min="24" max="24" width="7.7265625" customWidth="1"/>
    <col min="25" max="25" width="3.54296875" customWidth="1"/>
  </cols>
  <sheetData>
    <row r="1" spans="1:27" ht="15" thickBot="1">
      <c r="B1" s="22" t="s">
        <v>0</v>
      </c>
      <c r="C1" s="22"/>
      <c r="D1" s="23" t="s">
        <v>1</v>
      </c>
      <c r="E1" s="23"/>
      <c r="F1" s="23" t="s">
        <v>2</v>
      </c>
      <c r="G1" s="23"/>
      <c r="H1" s="23" t="s">
        <v>3</v>
      </c>
      <c r="I1" s="23"/>
      <c r="J1" s="23" t="s">
        <v>4</v>
      </c>
      <c r="K1" s="23"/>
      <c r="L1" s="23" t="s">
        <v>5</v>
      </c>
      <c r="M1" s="23"/>
      <c r="N1" s="23" t="s">
        <v>6</v>
      </c>
      <c r="O1" s="23"/>
      <c r="P1" s="23" t="s">
        <v>7</v>
      </c>
      <c r="Q1" s="23"/>
      <c r="R1" s="23" t="s">
        <v>8</v>
      </c>
      <c r="S1" s="23"/>
      <c r="T1" s="23" t="s">
        <v>9</v>
      </c>
      <c r="U1" s="23"/>
      <c r="V1" s="23" t="s">
        <v>10</v>
      </c>
      <c r="W1" s="23"/>
      <c r="X1" s="23" t="s">
        <v>11</v>
      </c>
      <c r="Y1" s="2"/>
    </row>
    <row r="2" spans="1:27" ht="15" thickBot="1">
      <c r="A2" s="1" t="s">
        <v>12</v>
      </c>
      <c r="B2" s="19" t="s">
        <v>13</v>
      </c>
      <c r="C2" s="19" t="s">
        <v>14</v>
      </c>
      <c r="D2" s="20" t="s">
        <v>15</v>
      </c>
      <c r="E2" s="20" t="s">
        <v>16</v>
      </c>
      <c r="F2" s="20" t="s">
        <v>17</v>
      </c>
      <c r="G2" s="20" t="s">
        <v>16</v>
      </c>
      <c r="H2" s="20" t="s">
        <v>18</v>
      </c>
      <c r="I2" s="20" t="s">
        <v>16</v>
      </c>
      <c r="J2" s="20" t="s">
        <v>19</v>
      </c>
      <c r="K2" s="20" t="s">
        <v>16</v>
      </c>
      <c r="L2" s="20" t="s">
        <v>20</v>
      </c>
      <c r="M2" s="20" t="s">
        <v>16</v>
      </c>
      <c r="N2" s="20" t="s">
        <v>21</v>
      </c>
      <c r="O2" s="20" t="s">
        <v>16</v>
      </c>
      <c r="P2" s="20" t="s">
        <v>22</v>
      </c>
      <c r="Q2" s="20" t="s">
        <v>16</v>
      </c>
      <c r="R2" s="20" t="s">
        <v>23</v>
      </c>
      <c r="S2" s="20" t="s">
        <v>16</v>
      </c>
      <c r="T2" s="20" t="s">
        <v>24</v>
      </c>
      <c r="U2" s="20" t="s">
        <v>16</v>
      </c>
      <c r="V2" s="20" t="s">
        <v>25</v>
      </c>
      <c r="W2" s="20" t="s">
        <v>16</v>
      </c>
      <c r="X2" s="21" t="s">
        <v>26</v>
      </c>
      <c r="Y2" s="42" t="s">
        <v>16</v>
      </c>
      <c r="Z2" s="10" t="s">
        <v>27</v>
      </c>
      <c r="AA2" s="3" t="s">
        <v>28</v>
      </c>
    </row>
    <row r="3" spans="1:27">
      <c r="A3" s="10" t="s">
        <v>29</v>
      </c>
      <c r="B3" s="13">
        <f>[1]Bowling!E13</f>
        <v>1169</v>
      </c>
      <c r="C3" s="14">
        <v>40</v>
      </c>
      <c r="D3" t="s">
        <v>30</v>
      </c>
      <c r="E3" s="14">
        <v>60</v>
      </c>
      <c r="F3" s="13">
        <f>[1]Tabeltennis!J8</f>
        <v>195</v>
      </c>
      <c r="G3" s="14">
        <v>65</v>
      </c>
      <c r="H3" s="13">
        <f>'[1]Disc Golf'!U11</f>
        <v>327</v>
      </c>
      <c r="I3" s="14">
        <v>45</v>
      </c>
      <c r="J3" s="13">
        <f>[1]Orientating!N20</f>
        <v>20</v>
      </c>
      <c r="K3" s="14">
        <v>50</v>
      </c>
      <c r="L3" s="13">
        <f>[1]Tennis!G43</f>
        <v>187.5</v>
      </c>
      <c r="M3" s="14">
        <v>65</v>
      </c>
      <c r="N3" s="13">
        <f>[1]Triatlon!G6</f>
        <v>90</v>
      </c>
      <c r="O3" s="27">
        <v>80</v>
      </c>
      <c r="P3" s="13"/>
      <c r="Q3" s="14"/>
      <c r="R3" s="13"/>
      <c r="S3" s="14"/>
      <c r="T3" s="13"/>
      <c r="U3" s="14"/>
      <c r="V3" s="13"/>
      <c r="W3" s="14"/>
      <c r="X3" s="13"/>
      <c r="Y3" s="14"/>
      <c r="Z3" s="43">
        <f>C3+E3+G3+I3+K3+M3+O3+Q3+S3+U3+W3+Y3</f>
        <v>405</v>
      </c>
      <c r="AA3" s="9" t="s">
        <v>61</v>
      </c>
    </row>
    <row r="4" spans="1:27">
      <c r="A4" s="11" t="s">
        <v>32</v>
      </c>
      <c r="B4" s="15">
        <f>[1]Bowling!E20</f>
        <v>1452</v>
      </c>
      <c r="C4" s="16">
        <v>65</v>
      </c>
      <c r="D4" t="s">
        <v>33</v>
      </c>
      <c r="E4" s="26">
        <v>90</v>
      </c>
      <c r="F4" s="15">
        <f>[1]Tabeltennis!J5</f>
        <v>270</v>
      </c>
      <c r="G4" s="27">
        <v>80</v>
      </c>
      <c r="H4" s="15">
        <f>'[1]Disc Golf'!U3</f>
        <v>218</v>
      </c>
      <c r="I4" s="26">
        <v>90</v>
      </c>
      <c r="J4" s="15">
        <f>[1]Orientating!N14</f>
        <v>195</v>
      </c>
      <c r="K4" s="27">
        <v>80</v>
      </c>
      <c r="L4" s="15">
        <f>[1]Tennis!G45</f>
        <v>127.5</v>
      </c>
      <c r="M4" s="16">
        <v>55</v>
      </c>
      <c r="N4" s="15">
        <f>[1]Triatlon!G10</f>
        <v>65</v>
      </c>
      <c r="O4" s="16">
        <v>60</v>
      </c>
      <c r="P4" s="15"/>
      <c r="Q4" s="16"/>
      <c r="R4" s="15"/>
      <c r="S4" s="16"/>
      <c r="T4" s="15"/>
      <c r="U4" s="16"/>
      <c r="V4" s="15"/>
      <c r="W4" s="16"/>
      <c r="X4" s="15"/>
      <c r="Y4" s="16"/>
      <c r="Z4" s="43">
        <f t="shared" ref="Z4:Z14" si="0">C4+E4+G4+I4+K4+M4+O4+Q4+S4+U4+W4+Y4</f>
        <v>520</v>
      </c>
      <c r="AA4" s="24" t="s">
        <v>334</v>
      </c>
    </row>
    <row r="5" spans="1:27">
      <c r="A5" s="11" t="s">
        <v>35</v>
      </c>
      <c r="B5" s="15">
        <f>[1]Bowling!Q34</f>
        <v>1399</v>
      </c>
      <c r="C5" s="16">
        <v>60</v>
      </c>
      <c r="D5" s="15"/>
      <c r="E5" s="16"/>
      <c r="F5" s="15"/>
      <c r="G5" s="16"/>
      <c r="H5" s="15">
        <f>'[1]Disc Golf'!U10</f>
        <v>312</v>
      </c>
      <c r="I5" s="16">
        <v>50</v>
      </c>
      <c r="J5" s="15"/>
      <c r="K5" s="16"/>
      <c r="L5" s="15">
        <f>[1]Tennis!G44</f>
        <v>155</v>
      </c>
      <c r="M5" s="16">
        <v>60</v>
      </c>
      <c r="N5" s="15">
        <f>[1]Triatlon!G11</f>
        <v>55</v>
      </c>
      <c r="O5" s="16">
        <v>55</v>
      </c>
      <c r="P5" s="15"/>
      <c r="Q5" s="16"/>
      <c r="R5" s="15"/>
      <c r="S5" s="16"/>
      <c r="T5" s="15"/>
      <c r="U5" s="16"/>
      <c r="V5" s="15"/>
      <c r="W5" s="16"/>
      <c r="X5" s="15"/>
      <c r="Y5" s="16"/>
      <c r="Z5" s="43">
        <f>C5+E5+G5+I5+K5+M5+O5+Q5+S5+U5+W5+Y5</f>
        <v>225</v>
      </c>
      <c r="AA5" s="9" t="s">
        <v>46</v>
      </c>
    </row>
    <row r="6" spans="1:27">
      <c r="A6" s="11" t="s">
        <v>37</v>
      </c>
      <c r="B6" s="15">
        <f>[1]Bowling!K6</f>
        <v>1548</v>
      </c>
      <c r="C6" s="27">
        <v>80</v>
      </c>
      <c r="D6" t="s">
        <v>38</v>
      </c>
      <c r="E6" s="16">
        <v>75</v>
      </c>
      <c r="F6" s="15">
        <f>[1]Tabeltennis!J11</f>
        <v>175</v>
      </c>
      <c r="G6" s="16">
        <v>50</v>
      </c>
      <c r="H6" s="15">
        <f>'[1]Disc Golf'!U6</f>
        <v>232</v>
      </c>
      <c r="I6" s="16">
        <v>70</v>
      </c>
      <c r="J6" s="15">
        <f>[1]Orientating!N12</f>
        <v>255</v>
      </c>
      <c r="K6" s="25">
        <v>100</v>
      </c>
      <c r="L6" s="15">
        <f>[1]Tennis!G41</f>
        <v>217.5</v>
      </c>
      <c r="M6" s="16">
        <v>75</v>
      </c>
      <c r="N6" s="15">
        <f>[1]Triatlon!G8</f>
        <v>70</v>
      </c>
      <c r="O6" s="16">
        <v>67.5</v>
      </c>
      <c r="P6" s="15"/>
      <c r="Q6" s="16"/>
      <c r="R6" s="15"/>
      <c r="S6" s="16"/>
      <c r="T6" s="15"/>
      <c r="U6" s="16"/>
      <c r="V6" s="15"/>
      <c r="W6" s="16"/>
      <c r="X6" s="15"/>
      <c r="Y6" s="16"/>
      <c r="Z6" s="43">
        <f>C6+E6+G6+I6+K6+M6+O6+Q6+S6+U6+W6+Y6</f>
        <v>517.5</v>
      </c>
      <c r="AA6" s="9" t="s">
        <v>204</v>
      </c>
    </row>
    <row r="7" spans="1:27">
      <c r="A7" s="11" t="s">
        <v>39</v>
      </c>
      <c r="B7" s="15">
        <f>[1]Bowling!K27</f>
        <v>1474</v>
      </c>
      <c r="C7" s="16">
        <v>70</v>
      </c>
      <c r="D7" t="s">
        <v>40</v>
      </c>
      <c r="E7" s="16">
        <v>70</v>
      </c>
      <c r="F7" s="15">
        <f>[1]Tabeltennis!J3</f>
        <v>355</v>
      </c>
      <c r="G7" s="25">
        <v>100</v>
      </c>
      <c r="H7" s="15">
        <f>'[1]Disc Golf'!U2</f>
        <v>176</v>
      </c>
      <c r="I7" s="25">
        <v>100</v>
      </c>
      <c r="J7" s="15">
        <f>[1]Orientating!N16</f>
        <v>175</v>
      </c>
      <c r="K7" s="16">
        <v>70</v>
      </c>
      <c r="L7" s="15">
        <f>[1]Tennis!G39</f>
        <v>237.5</v>
      </c>
      <c r="M7" s="26">
        <v>90</v>
      </c>
      <c r="N7" s="15">
        <f>[1]Triatlon!G9</f>
        <v>70</v>
      </c>
      <c r="O7" s="16">
        <v>67.5</v>
      </c>
      <c r="P7" s="15"/>
      <c r="Q7" s="16"/>
      <c r="R7" s="15"/>
      <c r="S7" s="16"/>
      <c r="T7" s="15"/>
      <c r="U7" s="16"/>
      <c r="V7" s="15"/>
      <c r="W7" s="16"/>
      <c r="X7" s="15"/>
      <c r="Y7" s="16"/>
      <c r="Z7" s="43">
        <f>C7+E7+G7+I7+K7+M7+O7+Q7+S7+U7+W7+Y7</f>
        <v>567.5</v>
      </c>
      <c r="AA7" s="24" t="s">
        <v>41</v>
      </c>
    </row>
    <row r="8" spans="1:27">
      <c r="A8" s="11" t="s">
        <v>42</v>
      </c>
      <c r="B8" s="15">
        <f>[1]Bowling!K20</f>
        <v>1747</v>
      </c>
      <c r="C8" s="25">
        <v>100</v>
      </c>
      <c r="D8" s="31" t="s">
        <v>43</v>
      </c>
      <c r="E8" s="25">
        <v>100</v>
      </c>
      <c r="F8" s="15">
        <f>[1]Tabeltennis!J6</f>
        <v>235</v>
      </c>
      <c r="G8" s="16">
        <v>75</v>
      </c>
      <c r="H8" s="15"/>
      <c r="I8" s="16"/>
      <c r="J8" s="15"/>
      <c r="K8" s="16"/>
      <c r="L8" s="15">
        <f>[1]Tennis!G42</f>
        <v>200</v>
      </c>
      <c r="M8" s="16">
        <v>70</v>
      </c>
      <c r="N8" s="15">
        <f>[1]Triatlon!G5</f>
        <v>100</v>
      </c>
      <c r="O8" s="25">
        <v>95</v>
      </c>
      <c r="P8" s="15"/>
      <c r="Q8" s="16"/>
      <c r="R8" s="15"/>
      <c r="S8" s="16"/>
      <c r="T8" s="15"/>
      <c r="U8" s="16"/>
      <c r="V8" s="15"/>
      <c r="W8" s="16"/>
      <c r="X8" s="15"/>
      <c r="Y8" s="16"/>
      <c r="Z8" s="43">
        <f t="shared" si="0"/>
        <v>440</v>
      </c>
      <c r="AA8" s="9" t="s">
        <v>55</v>
      </c>
    </row>
    <row r="9" spans="1:27">
      <c r="A9" s="11" t="s">
        <v>44</v>
      </c>
      <c r="B9" s="15">
        <f>[1]Bowling!Q6</f>
        <v>1701</v>
      </c>
      <c r="C9" s="26">
        <v>90</v>
      </c>
      <c r="D9" t="s">
        <v>45</v>
      </c>
      <c r="E9" s="16">
        <v>40</v>
      </c>
      <c r="F9" s="15">
        <f>[1]Tabeltennis!J9</f>
        <v>190</v>
      </c>
      <c r="G9" s="16">
        <v>57.5</v>
      </c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43">
        <f t="shared" si="0"/>
        <v>187.5</v>
      </c>
      <c r="AA9" s="9" t="s">
        <v>36</v>
      </c>
    </row>
    <row r="10" spans="1:27">
      <c r="A10" s="11" t="s">
        <v>47</v>
      </c>
      <c r="B10" s="15">
        <f>[1]Bowling!E27</f>
        <v>1235</v>
      </c>
      <c r="C10" s="16">
        <v>45</v>
      </c>
      <c r="D10" t="s">
        <v>48</v>
      </c>
      <c r="E10" s="27">
        <v>80</v>
      </c>
      <c r="F10" s="15">
        <f>[1]Tabeltennis!J10</f>
        <v>190</v>
      </c>
      <c r="G10" s="16">
        <v>57.5</v>
      </c>
      <c r="H10" s="15">
        <f>'[1]Disc Golf'!U9</f>
        <v>290</v>
      </c>
      <c r="I10" s="16">
        <v>55</v>
      </c>
      <c r="J10" s="15">
        <f>[1]Orientating!N15</f>
        <v>185</v>
      </c>
      <c r="K10" s="16">
        <v>75</v>
      </c>
      <c r="L10" s="15">
        <f>[1]Tennis!G46</f>
        <v>120</v>
      </c>
      <c r="M10" s="16">
        <v>50</v>
      </c>
      <c r="N10" s="15">
        <f>[1]Triatlon!G12</f>
        <v>50</v>
      </c>
      <c r="O10" s="16">
        <v>50</v>
      </c>
      <c r="P10" s="15"/>
      <c r="Q10" s="16"/>
      <c r="R10" s="15"/>
      <c r="S10" s="16"/>
      <c r="T10" s="15"/>
      <c r="U10" s="16"/>
      <c r="V10" s="15"/>
      <c r="W10" s="16"/>
      <c r="X10" s="15"/>
      <c r="Y10" s="16"/>
      <c r="Z10" s="43">
        <f t="shared" si="0"/>
        <v>412.5</v>
      </c>
      <c r="AA10" s="9" t="s">
        <v>61</v>
      </c>
    </row>
    <row r="11" spans="1:27">
      <c r="A11" s="11" t="s">
        <v>50</v>
      </c>
      <c r="B11" s="15">
        <f>[1]Bowling!Q20</f>
        <v>1256</v>
      </c>
      <c r="C11" s="16">
        <v>50</v>
      </c>
      <c r="D11" t="s">
        <v>51</v>
      </c>
      <c r="E11" s="16">
        <v>50</v>
      </c>
      <c r="F11" s="15">
        <f>[1]Tabeltennis!J12</f>
        <v>155</v>
      </c>
      <c r="G11" s="16">
        <v>42.5</v>
      </c>
      <c r="H11" s="15">
        <f>'[1]Disc Golf'!U8</f>
        <v>288</v>
      </c>
      <c r="I11" s="16">
        <v>60</v>
      </c>
      <c r="J11" s="15">
        <f>[1]Orientating!N18</f>
        <v>140</v>
      </c>
      <c r="K11" s="16">
        <v>60</v>
      </c>
      <c r="L11" s="15"/>
      <c r="M11" s="16"/>
      <c r="N11" s="15"/>
      <c r="O11" s="16"/>
      <c r="P11" s="15"/>
      <c r="Q11" s="16"/>
      <c r="R11" s="15"/>
      <c r="S11" s="16"/>
      <c r="T11" s="15"/>
      <c r="U11" s="16"/>
      <c r="V11" s="15"/>
      <c r="W11" s="16"/>
      <c r="X11" s="15"/>
      <c r="Y11" s="16"/>
      <c r="Z11" s="43">
        <f t="shared" si="0"/>
        <v>262.5</v>
      </c>
      <c r="AA11" s="9" t="s">
        <v>52</v>
      </c>
    </row>
    <row r="12" spans="1:27">
      <c r="A12" s="11" t="s">
        <v>53</v>
      </c>
      <c r="B12" s="15">
        <f>[1]Bowling!G34</f>
        <v>1330</v>
      </c>
      <c r="C12" s="16">
        <v>55</v>
      </c>
      <c r="D12" t="s">
        <v>54</v>
      </c>
      <c r="E12" s="16">
        <v>55</v>
      </c>
      <c r="F12" s="15">
        <f>[1]Tabeltennis!J7</f>
        <v>220</v>
      </c>
      <c r="G12" s="16">
        <v>70</v>
      </c>
      <c r="H12" s="15">
        <f>'[1]Disc Golf'!U5</f>
        <v>222</v>
      </c>
      <c r="I12" s="16">
        <v>75</v>
      </c>
      <c r="J12" s="15">
        <f>[1]Orientating!N13</f>
        <v>230</v>
      </c>
      <c r="K12" s="26">
        <v>90</v>
      </c>
      <c r="L12" s="15">
        <f>[1]Tennis!G40</f>
        <v>235</v>
      </c>
      <c r="M12" s="27">
        <v>80</v>
      </c>
      <c r="N12" s="15">
        <f>[1]Triatlon!G7</f>
        <v>85</v>
      </c>
      <c r="O12" s="16">
        <v>75</v>
      </c>
      <c r="P12" s="15"/>
      <c r="Q12" s="16"/>
      <c r="R12" s="15"/>
      <c r="S12" s="16"/>
      <c r="T12" s="15"/>
      <c r="U12" s="16"/>
      <c r="V12" s="15"/>
      <c r="W12" s="16"/>
      <c r="X12" s="15"/>
      <c r="Y12" s="16"/>
      <c r="Z12" s="43">
        <f t="shared" si="0"/>
        <v>500</v>
      </c>
      <c r="AA12" s="9" t="s">
        <v>58</v>
      </c>
    </row>
    <row r="13" spans="1:27">
      <c r="A13" s="11" t="s">
        <v>56</v>
      </c>
      <c r="B13" s="15">
        <f>[1]Bowling!Q27</f>
        <v>1097</v>
      </c>
      <c r="C13" s="16">
        <v>35</v>
      </c>
      <c r="D13" t="s">
        <v>57</v>
      </c>
      <c r="E13" s="16">
        <v>65</v>
      </c>
      <c r="F13" s="15">
        <f>[1]Tabeltennis!J4</f>
        <v>320</v>
      </c>
      <c r="G13" s="26">
        <v>90</v>
      </c>
      <c r="H13" s="15">
        <f>'[1]Disc Golf'!U4</f>
        <v>220</v>
      </c>
      <c r="I13" s="27">
        <v>80</v>
      </c>
      <c r="J13" s="15">
        <f>[1]Orientating!N19</f>
        <v>135</v>
      </c>
      <c r="K13" s="16">
        <v>55</v>
      </c>
      <c r="L13" s="15">
        <f>[1]Tennis!G38</f>
        <v>240</v>
      </c>
      <c r="M13" s="25">
        <v>100</v>
      </c>
      <c r="N13" s="15">
        <f>[1]Triatlon!G4</f>
        <v>100</v>
      </c>
      <c r="O13" s="25">
        <v>95</v>
      </c>
      <c r="P13" s="15"/>
      <c r="Q13" s="16"/>
      <c r="R13" s="15"/>
      <c r="S13" s="16"/>
      <c r="T13" s="15"/>
      <c r="U13" s="16"/>
      <c r="V13" s="15"/>
      <c r="W13" s="16"/>
      <c r="X13" s="15"/>
      <c r="Y13" s="16"/>
      <c r="Z13" s="43">
        <f t="shared" si="0"/>
        <v>520</v>
      </c>
      <c r="AA13" s="24" t="s">
        <v>334</v>
      </c>
    </row>
    <row r="14" spans="1:27" ht="15" thickBot="1">
      <c r="A14" s="12" t="s">
        <v>59</v>
      </c>
      <c r="B14" s="17">
        <f>[1]Bowling!A6</f>
        <v>1483</v>
      </c>
      <c r="C14" s="18">
        <v>75</v>
      </c>
      <c r="D14" s="17" t="s">
        <v>60</v>
      </c>
      <c r="E14" s="18">
        <v>45</v>
      </c>
      <c r="F14" s="17">
        <f>[1]Tabeltennis!J13</f>
        <v>155</v>
      </c>
      <c r="G14" s="18">
        <v>42.5</v>
      </c>
      <c r="H14" s="17">
        <f>'[1]Disc Golf'!U7</f>
        <v>233</v>
      </c>
      <c r="I14" s="18">
        <v>65</v>
      </c>
      <c r="J14" s="17">
        <f>[1]Orientating!N17</f>
        <v>170</v>
      </c>
      <c r="K14" s="18">
        <v>65</v>
      </c>
      <c r="L14" s="17"/>
      <c r="M14" s="18"/>
      <c r="N14" s="17"/>
      <c r="O14" s="18"/>
      <c r="P14" s="17"/>
      <c r="Q14" s="18"/>
      <c r="R14" s="17"/>
      <c r="S14" s="18"/>
      <c r="T14" s="17"/>
      <c r="U14" s="18"/>
      <c r="V14" s="17"/>
      <c r="W14" s="18"/>
      <c r="X14" s="17"/>
      <c r="Y14" s="18"/>
      <c r="Z14" s="44">
        <f t="shared" si="0"/>
        <v>292.5</v>
      </c>
      <c r="AA14" s="45" t="s">
        <v>31</v>
      </c>
    </row>
    <row r="15" spans="1:27" ht="15" thickTop="1"/>
    <row r="22" spans="6:6">
      <c r="F22" t="s">
        <v>62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8A094-C11B-4401-B8F1-F8CA69A2D46A}">
  <dimension ref="A1"/>
  <sheetViews>
    <sheetView workbookViewId="0">
      <selection activeCell="C14" sqref="C14"/>
    </sheetView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0188-3CB9-4DCF-BC28-45B2CAA35E4E}">
  <dimension ref="A1:C14"/>
  <sheetViews>
    <sheetView workbookViewId="0">
      <selection activeCell="D16" sqref="D16"/>
    </sheetView>
  </sheetViews>
  <sheetFormatPr defaultRowHeight="14.5"/>
  <cols>
    <col min="1" max="1" width="17.81640625" bestFit="1" customWidth="1"/>
    <col min="2" max="2" width="8.54296875" bestFit="1" customWidth="1"/>
    <col min="3" max="3" width="7.453125" bestFit="1" customWidth="1"/>
  </cols>
  <sheetData>
    <row r="1" spans="1:3" ht="15" thickBot="1">
      <c r="A1" s="1" t="s">
        <v>12</v>
      </c>
      <c r="B1" s="19" t="s">
        <v>13</v>
      </c>
      <c r="C1" s="19" t="s">
        <v>14</v>
      </c>
    </row>
    <row r="2" spans="1:3">
      <c r="A2" s="10" t="s">
        <v>42</v>
      </c>
      <c r="B2" s="13">
        <f>Bowling!K20</f>
        <v>1747</v>
      </c>
      <c r="C2" s="30">
        <v>100</v>
      </c>
    </row>
    <row r="3" spans="1:3">
      <c r="A3" s="11" t="s">
        <v>44</v>
      </c>
      <c r="B3" s="15">
        <f>Bowling!Q6</f>
        <v>1701</v>
      </c>
      <c r="C3" s="26">
        <v>90</v>
      </c>
    </row>
    <row r="4" spans="1:3">
      <c r="A4" s="11" t="s">
        <v>37</v>
      </c>
      <c r="B4" s="15">
        <f>Bowling!K6</f>
        <v>1548</v>
      </c>
      <c r="C4" s="27">
        <v>80</v>
      </c>
    </row>
    <row r="5" spans="1:3">
      <c r="A5" s="11" t="s">
        <v>72</v>
      </c>
      <c r="B5" s="15">
        <f>Bowling!A6</f>
        <v>1483</v>
      </c>
      <c r="C5" s="16">
        <v>75</v>
      </c>
    </row>
    <row r="6" spans="1:3">
      <c r="A6" s="11" t="s">
        <v>39</v>
      </c>
      <c r="B6" s="15">
        <f>Bowling!K27</f>
        <v>1474</v>
      </c>
      <c r="C6" s="16">
        <v>70</v>
      </c>
    </row>
    <row r="7" spans="1:3">
      <c r="A7" s="11" t="s">
        <v>32</v>
      </c>
      <c r="B7" s="15">
        <f>Bowling!E20</f>
        <v>1452</v>
      </c>
      <c r="C7" s="16">
        <v>65</v>
      </c>
    </row>
    <row r="8" spans="1:3">
      <c r="A8" s="11" t="s">
        <v>35</v>
      </c>
      <c r="B8" s="15">
        <f>Bowling!Q34</f>
        <v>1399</v>
      </c>
      <c r="C8" s="16">
        <v>60</v>
      </c>
    </row>
    <row r="9" spans="1:3">
      <c r="A9" s="11" t="s">
        <v>114</v>
      </c>
      <c r="B9" s="15">
        <f>Bowling!G34</f>
        <v>1330</v>
      </c>
      <c r="C9" s="16">
        <v>55</v>
      </c>
    </row>
    <row r="10" spans="1:3">
      <c r="A10" s="11" t="s">
        <v>50</v>
      </c>
      <c r="B10" s="15">
        <f>Bowling!Q20</f>
        <v>1256</v>
      </c>
      <c r="C10" s="16">
        <v>50</v>
      </c>
    </row>
    <row r="11" spans="1:3">
      <c r="A11" s="11" t="s">
        <v>47</v>
      </c>
      <c r="B11" s="15">
        <f>Bowling!E27</f>
        <v>1235</v>
      </c>
      <c r="C11" s="16">
        <v>45</v>
      </c>
    </row>
    <row r="12" spans="1:3">
      <c r="A12" s="11" t="s">
        <v>29</v>
      </c>
      <c r="B12" s="15">
        <f>Bowling!E13</f>
        <v>1169</v>
      </c>
      <c r="C12" s="16">
        <v>40</v>
      </c>
    </row>
    <row r="13" spans="1:3" ht="15" thickBot="1">
      <c r="A13" s="12" t="s">
        <v>115</v>
      </c>
      <c r="B13" s="17">
        <f>Bowling!Q27</f>
        <v>1097</v>
      </c>
      <c r="C13" s="18">
        <v>35</v>
      </c>
    </row>
    <row r="14" spans="1:3" ht="15" thickTop="1"/>
  </sheetData>
  <autoFilter ref="A1:C15" xr:uid="{7CE90188-3CB9-4DCF-BC28-45B2CAA35E4E}">
    <sortState xmlns:xlrd2="http://schemas.microsoft.com/office/spreadsheetml/2017/richdata2" ref="A2:C15">
      <sortCondition descending="1" ref="C1:C1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0D5-17CA-41AB-BF45-98408A4413CB}">
  <dimension ref="A1:H16"/>
  <sheetViews>
    <sheetView workbookViewId="0">
      <selection activeCell="A4" sqref="A4:A16"/>
    </sheetView>
  </sheetViews>
  <sheetFormatPr defaultRowHeight="14.5"/>
  <cols>
    <col min="1" max="1" width="63.6328125" customWidth="1"/>
  </cols>
  <sheetData>
    <row r="1" spans="1:8">
      <c r="A1" s="78" t="s">
        <v>448</v>
      </c>
      <c r="B1" s="34" t="s">
        <v>449</v>
      </c>
    </row>
    <row r="2" spans="1:8">
      <c r="A2" s="5" t="s">
        <v>450</v>
      </c>
      <c r="B2" s="5">
        <v>25</v>
      </c>
      <c r="C2" s="5"/>
    </row>
    <row r="3" spans="1:8">
      <c r="B3" s="79" t="s">
        <v>451</v>
      </c>
      <c r="C3" s="70" t="s">
        <v>293</v>
      </c>
      <c r="H3" t="s">
        <v>452</v>
      </c>
    </row>
    <row r="4" spans="1:8">
      <c r="A4" s="80" t="s">
        <v>453</v>
      </c>
      <c r="B4" s="51" t="s">
        <v>41</v>
      </c>
      <c r="C4" s="7">
        <v>100</v>
      </c>
      <c r="F4" s="81" t="s">
        <v>454</v>
      </c>
      <c r="G4">
        <f>C4</f>
        <v>100</v>
      </c>
      <c r="H4" s="7" t="s">
        <v>455</v>
      </c>
    </row>
    <row r="5" spans="1:8">
      <c r="A5" s="80" t="s">
        <v>456</v>
      </c>
      <c r="B5" s="7" t="s">
        <v>34</v>
      </c>
      <c r="C5" s="51">
        <v>90</v>
      </c>
      <c r="F5" s="81" t="s">
        <v>42</v>
      </c>
      <c r="G5">
        <f>C6+C8+C12</f>
        <v>100</v>
      </c>
      <c r="H5" s="7" t="s">
        <v>455</v>
      </c>
    </row>
    <row r="6" spans="1:8">
      <c r="A6" s="80" t="s">
        <v>457</v>
      </c>
      <c r="B6" s="7" t="s">
        <v>200</v>
      </c>
      <c r="C6" s="51">
        <v>80</v>
      </c>
      <c r="F6" s="81" t="s">
        <v>215</v>
      </c>
      <c r="G6">
        <f>C5</f>
        <v>90</v>
      </c>
      <c r="H6" s="7" t="s">
        <v>200</v>
      </c>
    </row>
    <row r="7" spans="1:8">
      <c r="A7" s="80" t="s">
        <v>458</v>
      </c>
      <c r="B7" s="7" t="s">
        <v>204</v>
      </c>
      <c r="C7" s="51">
        <v>75</v>
      </c>
      <c r="F7" s="81" t="s">
        <v>459</v>
      </c>
      <c r="G7">
        <f>C7+C16</f>
        <v>85</v>
      </c>
      <c r="H7" s="7" t="s">
        <v>204</v>
      </c>
    </row>
    <row r="8" spans="1:8">
      <c r="A8" t="s">
        <v>460</v>
      </c>
      <c r="B8" s="7"/>
      <c r="C8" s="51">
        <v>10</v>
      </c>
      <c r="F8" s="81" t="s">
        <v>37</v>
      </c>
      <c r="G8">
        <f>C9</f>
        <v>70</v>
      </c>
      <c r="H8" s="7" t="s">
        <v>461</v>
      </c>
    </row>
    <row r="9" spans="1:8">
      <c r="A9" s="80" t="s">
        <v>462</v>
      </c>
      <c r="B9" s="7" t="s">
        <v>58</v>
      </c>
      <c r="C9" s="51">
        <v>70</v>
      </c>
      <c r="F9" s="81" t="s">
        <v>39</v>
      </c>
      <c r="G9">
        <f>C11+C13</f>
        <v>70</v>
      </c>
      <c r="H9" s="7" t="s">
        <v>461</v>
      </c>
    </row>
    <row r="10" spans="1:8">
      <c r="A10" t="s">
        <v>463</v>
      </c>
      <c r="B10" s="7" t="s">
        <v>55</v>
      </c>
      <c r="C10" s="51">
        <v>65</v>
      </c>
      <c r="F10" s="81" t="s">
        <v>464</v>
      </c>
      <c r="G10">
        <f>C10</f>
        <v>65</v>
      </c>
      <c r="H10" s="7" t="s">
        <v>49</v>
      </c>
    </row>
    <row r="11" spans="1:8">
      <c r="A11" t="s">
        <v>465</v>
      </c>
      <c r="B11" s="7" t="s">
        <v>49</v>
      </c>
      <c r="C11" s="51">
        <v>60</v>
      </c>
      <c r="F11" s="81" t="s">
        <v>466</v>
      </c>
      <c r="G11">
        <f>C14</f>
        <v>55</v>
      </c>
      <c r="H11" s="7" t="s">
        <v>61</v>
      </c>
    </row>
    <row r="12" spans="1:8">
      <c r="A12" s="80" t="s">
        <v>467</v>
      </c>
      <c r="B12" s="7"/>
      <c r="C12" s="51">
        <v>10</v>
      </c>
      <c r="F12" s="81" t="s">
        <v>47</v>
      </c>
      <c r="G12">
        <f>C15</f>
        <v>50</v>
      </c>
      <c r="H12" s="7" t="s">
        <v>31</v>
      </c>
    </row>
    <row r="13" spans="1:8">
      <c r="A13" t="s">
        <v>468</v>
      </c>
      <c r="B13" s="7"/>
      <c r="C13" s="51">
        <v>10</v>
      </c>
    </row>
    <row r="14" spans="1:8">
      <c r="A14" t="s">
        <v>469</v>
      </c>
      <c r="B14" s="7" t="s">
        <v>61</v>
      </c>
      <c r="C14" s="51">
        <v>55</v>
      </c>
    </row>
    <row r="15" spans="1:8">
      <c r="A15" s="80" t="s">
        <v>470</v>
      </c>
      <c r="B15" s="7" t="s">
        <v>46</v>
      </c>
      <c r="C15" s="51">
        <v>50</v>
      </c>
    </row>
    <row r="16" spans="1:8">
      <c r="A16" s="80" t="s">
        <v>471</v>
      </c>
      <c r="B16" s="7"/>
      <c r="C16" s="51">
        <v>10</v>
      </c>
    </row>
  </sheetData>
  <hyperlinks>
    <hyperlink ref="B1" r:id="rId1" xr:uid="{6D4E3AD7-B163-4C86-9268-8172D70867C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0EDB2-980B-4D25-8893-B0AC5FFB2C29}">
  <dimension ref="A1:P66"/>
  <sheetViews>
    <sheetView topLeftCell="A26" workbookViewId="0">
      <selection activeCell="D46" sqref="D46"/>
    </sheetView>
  </sheetViews>
  <sheetFormatPr defaultRowHeight="14.5"/>
  <cols>
    <col min="1" max="4" width="15.26953125" customWidth="1"/>
    <col min="6" max="9" width="16.1796875" customWidth="1"/>
    <col min="11" max="11" width="23.26953125" customWidth="1"/>
    <col min="12" max="12" width="19.36328125" customWidth="1"/>
    <col min="13" max="13" width="23.26953125" customWidth="1"/>
    <col min="14" max="14" width="18.1796875" customWidth="1"/>
    <col min="15" max="15" width="22.1796875" bestFit="1" customWidth="1"/>
    <col min="16" max="16" width="23.453125" bestFit="1" customWidth="1"/>
  </cols>
  <sheetData>
    <row r="1" spans="1:14">
      <c r="A1" s="58" t="s">
        <v>335</v>
      </c>
      <c r="B1" s="58"/>
      <c r="C1" s="58"/>
      <c r="D1" s="58"/>
      <c r="F1" s="58" t="s">
        <v>336</v>
      </c>
      <c r="G1" s="58"/>
      <c r="H1" s="58"/>
      <c r="I1" s="58"/>
      <c r="K1" s="59" t="s">
        <v>337</v>
      </c>
      <c r="L1" s="59"/>
      <c r="M1" s="59"/>
      <c r="N1" s="59"/>
    </row>
    <row r="2" spans="1:14">
      <c r="A2" s="37"/>
      <c r="B2" s="60" t="s">
        <v>338</v>
      </c>
      <c r="C2" s="60" t="s">
        <v>339</v>
      </c>
      <c r="D2" s="60" t="s">
        <v>340</v>
      </c>
      <c r="F2" s="37"/>
      <c r="G2" s="61" t="s">
        <v>341</v>
      </c>
      <c r="H2" s="61" t="s">
        <v>342</v>
      </c>
      <c r="I2" s="61" t="s">
        <v>343</v>
      </c>
      <c r="K2" s="37"/>
      <c r="L2" s="61" t="s">
        <v>344</v>
      </c>
      <c r="M2" s="61" t="s">
        <v>345</v>
      </c>
      <c r="N2" s="61" t="s">
        <v>346</v>
      </c>
    </row>
    <row r="3" spans="1:14">
      <c r="A3" s="60" t="s">
        <v>338</v>
      </c>
      <c r="B3" s="62"/>
      <c r="C3" s="63" t="s">
        <v>347</v>
      </c>
      <c r="D3" s="64" t="s">
        <v>348</v>
      </c>
      <c r="F3" s="61" t="s">
        <v>341</v>
      </c>
      <c r="G3" s="62"/>
      <c r="H3" s="63" t="s">
        <v>349</v>
      </c>
      <c r="I3" s="64" t="s">
        <v>350</v>
      </c>
      <c r="K3" s="61" t="s">
        <v>344</v>
      </c>
      <c r="L3" s="62"/>
      <c r="M3" s="64" t="s">
        <v>351</v>
      </c>
      <c r="N3" s="64" t="s">
        <v>349</v>
      </c>
    </row>
    <row r="4" spans="1:14">
      <c r="A4" s="60" t="s">
        <v>339</v>
      </c>
      <c r="B4" s="63" t="s">
        <v>352</v>
      </c>
      <c r="C4" s="62"/>
      <c r="D4" s="65" t="s">
        <v>353</v>
      </c>
      <c r="F4" s="61" t="s">
        <v>342</v>
      </c>
      <c r="G4" s="64" t="s">
        <v>351</v>
      </c>
      <c r="H4" s="62"/>
      <c r="I4" s="65" t="s">
        <v>354</v>
      </c>
      <c r="K4" s="61" t="s">
        <v>345</v>
      </c>
      <c r="L4" s="64" t="s">
        <v>349</v>
      </c>
      <c r="M4" s="62"/>
      <c r="N4" s="65" t="s">
        <v>355</v>
      </c>
    </row>
    <row r="5" spans="1:14">
      <c r="A5" s="60" t="s">
        <v>340</v>
      </c>
      <c r="B5" s="65" t="s">
        <v>356</v>
      </c>
      <c r="C5" s="65" t="s">
        <v>357</v>
      </c>
      <c r="D5" s="62"/>
      <c r="F5" s="61" t="s">
        <v>343</v>
      </c>
      <c r="G5" s="65" t="s">
        <v>358</v>
      </c>
      <c r="H5" s="63" t="s">
        <v>359</v>
      </c>
      <c r="I5" s="62"/>
      <c r="K5" s="61" t="s">
        <v>346</v>
      </c>
      <c r="L5" s="64" t="s">
        <v>351</v>
      </c>
      <c r="M5" s="64" t="s">
        <v>360</v>
      </c>
      <c r="N5" s="62"/>
    </row>
    <row r="7" spans="1:14">
      <c r="A7" s="58" t="s">
        <v>361</v>
      </c>
      <c r="B7" s="58"/>
      <c r="C7" s="58"/>
      <c r="D7" s="58"/>
      <c r="F7" s="58" t="s">
        <v>362</v>
      </c>
      <c r="G7" s="58"/>
      <c r="H7" s="58"/>
      <c r="I7" s="58"/>
      <c r="K7" s="59" t="s">
        <v>363</v>
      </c>
      <c r="L7" s="59"/>
      <c r="M7" s="59"/>
      <c r="N7" s="59"/>
    </row>
    <row r="8" spans="1:14">
      <c r="A8" s="37"/>
      <c r="B8" s="60" t="s">
        <v>364</v>
      </c>
      <c r="C8" s="60" t="s">
        <v>365</v>
      </c>
      <c r="D8" s="61" t="s">
        <v>366</v>
      </c>
      <c r="F8" s="37"/>
      <c r="G8" s="61" t="s">
        <v>367</v>
      </c>
      <c r="H8" s="61" t="s">
        <v>368</v>
      </c>
      <c r="I8" s="61" t="s">
        <v>369</v>
      </c>
      <c r="K8" s="37"/>
      <c r="L8" s="61" t="s">
        <v>370</v>
      </c>
      <c r="M8" s="61" t="s">
        <v>371</v>
      </c>
      <c r="N8" s="61" t="s">
        <v>372</v>
      </c>
    </row>
    <row r="9" spans="1:14">
      <c r="A9" s="60" t="s">
        <v>364</v>
      </c>
      <c r="B9" s="62"/>
      <c r="C9" s="65" t="s">
        <v>373</v>
      </c>
      <c r="D9" s="65" t="s">
        <v>374</v>
      </c>
      <c r="F9" s="61" t="s">
        <v>367</v>
      </c>
      <c r="G9" s="62"/>
      <c r="H9" s="63" t="s">
        <v>375</v>
      </c>
      <c r="I9" s="64" t="s">
        <v>376</v>
      </c>
      <c r="K9" s="61" t="s">
        <v>370</v>
      </c>
      <c r="L9" s="62"/>
      <c r="M9" s="64" t="s">
        <v>377</v>
      </c>
      <c r="N9" s="64" t="s">
        <v>378</v>
      </c>
    </row>
    <row r="10" spans="1:14">
      <c r="A10" s="60" t="s">
        <v>365</v>
      </c>
      <c r="B10" s="65" t="s">
        <v>379</v>
      </c>
      <c r="C10" s="62"/>
      <c r="D10" s="65" t="s">
        <v>380</v>
      </c>
      <c r="F10" s="61" t="s">
        <v>368</v>
      </c>
      <c r="G10" s="64" t="s">
        <v>381</v>
      </c>
      <c r="H10" s="62"/>
      <c r="I10" s="64" t="s">
        <v>376</v>
      </c>
      <c r="K10" s="61" t="s">
        <v>371</v>
      </c>
      <c r="L10" s="64" t="s">
        <v>382</v>
      </c>
      <c r="M10" s="62"/>
      <c r="N10" s="64" t="s">
        <v>349</v>
      </c>
    </row>
    <row r="11" spans="1:14">
      <c r="A11" s="61" t="s">
        <v>366</v>
      </c>
      <c r="B11" s="65" t="s">
        <v>383</v>
      </c>
      <c r="C11" s="65" t="s">
        <v>384</v>
      </c>
      <c r="D11" s="62"/>
      <c r="F11" s="61" t="s">
        <v>369</v>
      </c>
      <c r="G11" s="65" t="s">
        <v>385</v>
      </c>
      <c r="H11" s="65" t="s">
        <v>385</v>
      </c>
      <c r="I11" s="62"/>
      <c r="K11" s="61" t="s">
        <v>372</v>
      </c>
      <c r="L11" s="64" t="s">
        <v>378</v>
      </c>
      <c r="M11" s="64" t="s">
        <v>351</v>
      </c>
      <c r="N11" s="62"/>
    </row>
    <row r="13" spans="1:14">
      <c r="A13" s="58" t="s">
        <v>386</v>
      </c>
      <c r="B13" s="58"/>
      <c r="C13" s="58"/>
      <c r="D13" s="58"/>
      <c r="F13" s="58" t="s">
        <v>387</v>
      </c>
      <c r="G13" s="58"/>
      <c r="H13" s="58"/>
      <c r="I13" s="58"/>
      <c r="K13" s="59" t="s">
        <v>388</v>
      </c>
      <c r="L13" s="59"/>
      <c r="M13" s="59"/>
      <c r="N13" s="59"/>
    </row>
    <row r="14" spans="1:14">
      <c r="A14" s="37"/>
      <c r="B14" s="60" t="s">
        <v>389</v>
      </c>
      <c r="C14" s="66" t="s">
        <v>390</v>
      </c>
      <c r="D14" s="67" t="s">
        <v>180</v>
      </c>
      <c r="F14" s="37"/>
      <c r="G14" s="61" t="s">
        <v>318</v>
      </c>
      <c r="H14" s="61" t="s">
        <v>216</v>
      </c>
      <c r="I14" s="61" t="s">
        <v>219</v>
      </c>
      <c r="K14" s="37"/>
      <c r="L14" s="61" t="s">
        <v>391</v>
      </c>
      <c r="M14" s="61" t="s">
        <v>42</v>
      </c>
      <c r="N14" s="61" t="s">
        <v>37</v>
      </c>
    </row>
    <row r="15" spans="1:14">
      <c r="A15" s="60" t="s">
        <v>389</v>
      </c>
      <c r="B15" s="62"/>
      <c r="C15" s="65" t="s">
        <v>380</v>
      </c>
      <c r="D15" s="65" t="s">
        <v>392</v>
      </c>
      <c r="F15" s="61" t="s">
        <v>318</v>
      </c>
      <c r="G15" s="62"/>
      <c r="H15" s="63" t="s">
        <v>393</v>
      </c>
      <c r="I15" s="64" t="s">
        <v>352</v>
      </c>
      <c r="K15" s="61" t="s">
        <v>391</v>
      </c>
      <c r="L15" s="62"/>
      <c r="M15" s="64" t="s">
        <v>394</v>
      </c>
      <c r="N15" s="64" t="s">
        <v>383</v>
      </c>
    </row>
    <row r="16" spans="1:14">
      <c r="A16" s="61" t="s">
        <v>390</v>
      </c>
      <c r="B16" s="65" t="s">
        <v>384</v>
      </c>
      <c r="C16" s="62"/>
      <c r="D16" s="65" t="s">
        <v>359</v>
      </c>
      <c r="F16" s="61" t="s">
        <v>216</v>
      </c>
      <c r="G16" s="64" t="s">
        <v>395</v>
      </c>
      <c r="H16" s="62"/>
      <c r="I16" s="65" t="s">
        <v>382</v>
      </c>
      <c r="K16" s="61" t="s">
        <v>42</v>
      </c>
      <c r="L16" s="64" t="s">
        <v>396</v>
      </c>
      <c r="M16" s="62"/>
      <c r="N16" s="64" t="s">
        <v>380</v>
      </c>
    </row>
    <row r="17" spans="1:14">
      <c r="A17" s="60" t="s">
        <v>180</v>
      </c>
      <c r="B17" s="65" t="s">
        <v>397</v>
      </c>
      <c r="C17" s="65" t="s">
        <v>354</v>
      </c>
      <c r="D17" s="62"/>
      <c r="F17" s="61" t="s">
        <v>219</v>
      </c>
      <c r="G17" s="65" t="s">
        <v>347</v>
      </c>
      <c r="H17" s="63" t="s">
        <v>377</v>
      </c>
      <c r="I17" s="62"/>
      <c r="K17" s="61" t="s">
        <v>37</v>
      </c>
      <c r="L17" s="64" t="s">
        <v>374</v>
      </c>
      <c r="M17" s="64" t="s">
        <v>384</v>
      </c>
      <c r="N17" s="62"/>
    </row>
    <row r="19" spans="1:14">
      <c r="A19" s="58" t="s">
        <v>398</v>
      </c>
      <c r="B19" s="58"/>
      <c r="C19" s="58"/>
      <c r="D19" s="58"/>
      <c r="F19" s="58" t="s">
        <v>399</v>
      </c>
      <c r="G19" s="58"/>
      <c r="H19" s="58"/>
      <c r="I19" s="58"/>
      <c r="K19" s="58" t="s">
        <v>400</v>
      </c>
      <c r="L19" s="58"/>
      <c r="M19" s="58"/>
      <c r="N19" s="58"/>
    </row>
    <row r="20" spans="1:14">
      <c r="A20" s="37"/>
      <c r="B20" s="60" t="s">
        <v>243</v>
      </c>
      <c r="C20" s="60" t="s">
        <v>401</v>
      </c>
      <c r="D20" s="60" t="s">
        <v>229</v>
      </c>
      <c r="F20" s="37"/>
      <c r="G20" s="60" t="s">
        <v>368</v>
      </c>
      <c r="H20" s="63" t="s">
        <v>341</v>
      </c>
      <c r="I20" s="63" t="s">
        <v>216</v>
      </c>
      <c r="K20" s="37"/>
      <c r="L20" s="61" t="s">
        <v>402</v>
      </c>
      <c r="M20" s="61" t="s">
        <v>403</v>
      </c>
      <c r="N20" s="61" t="s">
        <v>35</v>
      </c>
    </row>
    <row r="21" spans="1:14">
      <c r="A21" s="60" t="s">
        <v>243</v>
      </c>
      <c r="B21" s="62"/>
      <c r="C21" s="65" t="s">
        <v>373</v>
      </c>
      <c r="D21" s="65" t="s">
        <v>375</v>
      </c>
      <c r="F21" s="37" t="s">
        <v>368</v>
      </c>
      <c r="G21" s="62"/>
      <c r="H21" s="63" t="s">
        <v>404</v>
      </c>
      <c r="I21" s="63" t="s">
        <v>349</v>
      </c>
      <c r="K21" s="61" t="s">
        <v>402</v>
      </c>
      <c r="L21" s="62"/>
      <c r="M21" s="64" t="s">
        <v>405</v>
      </c>
      <c r="N21" s="64" t="s">
        <v>394</v>
      </c>
    </row>
    <row r="22" spans="1:14">
      <c r="A22" s="60" t="s">
        <v>401</v>
      </c>
      <c r="B22" s="65" t="s">
        <v>379</v>
      </c>
      <c r="C22" s="62"/>
      <c r="D22" s="65" t="s">
        <v>406</v>
      </c>
      <c r="F22" s="37" t="s">
        <v>341</v>
      </c>
      <c r="G22" s="63" t="s">
        <v>407</v>
      </c>
      <c r="H22" s="62"/>
      <c r="I22" s="63" t="s">
        <v>349</v>
      </c>
      <c r="K22" s="61" t="s">
        <v>403</v>
      </c>
      <c r="L22" s="64" t="s">
        <v>408</v>
      </c>
      <c r="M22" s="62"/>
      <c r="N22" s="64" t="s">
        <v>409</v>
      </c>
    </row>
    <row r="23" spans="1:14">
      <c r="A23" s="60" t="s">
        <v>229</v>
      </c>
      <c r="B23" s="65" t="s">
        <v>381</v>
      </c>
      <c r="C23" s="65" t="s">
        <v>410</v>
      </c>
      <c r="D23" s="62"/>
      <c r="F23" s="37" t="s">
        <v>216</v>
      </c>
      <c r="G23" s="68" t="s">
        <v>351</v>
      </c>
      <c r="H23" s="69" t="s">
        <v>351</v>
      </c>
      <c r="I23" s="62"/>
      <c r="K23" s="61" t="s">
        <v>35</v>
      </c>
      <c r="L23" s="64" t="s">
        <v>396</v>
      </c>
      <c r="M23" s="64" t="s">
        <v>411</v>
      </c>
      <c r="N23" s="62"/>
    </row>
    <row r="24" spans="1:14">
      <c r="H24" s="70" t="s">
        <v>412</v>
      </c>
      <c r="I24" s="70" t="s">
        <v>413</v>
      </c>
      <c r="J24" s="70" t="s">
        <v>293</v>
      </c>
    </row>
    <row r="25" spans="1:14">
      <c r="A25" s="51" t="s">
        <v>414</v>
      </c>
      <c r="B25" s="51" t="s">
        <v>415</v>
      </c>
      <c r="C25" s="51" t="s">
        <v>416</v>
      </c>
      <c r="F25" t="s">
        <v>417</v>
      </c>
      <c r="G25" t="s">
        <v>418</v>
      </c>
      <c r="I25" t="s">
        <v>56</v>
      </c>
      <c r="J25">
        <v>100</v>
      </c>
      <c r="K25" s="51" t="s">
        <v>414</v>
      </c>
      <c r="L25" s="51" t="s">
        <v>415</v>
      </c>
      <c r="M25" s="51" t="s">
        <v>416</v>
      </c>
    </row>
    <row r="26" spans="1:14" ht="15" thickBot="1">
      <c r="F26" t="s">
        <v>419</v>
      </c>
      <c r="G26" t="s">
        <v>368</v>
      </c>
      <c r="I26" t="s">
        <v>37</v>
      </c>
      <c r="J26">
        <v>90</v>
      </c>
      <c r="K26" s="71" t="s">
        <v>345</v>
      </c>
    </row>
    <row r="27" spans="1:14">
      <c r="A27" s="60" t="s">
        <v>338</v>
      </c>
      <c r="F27" s="72" t="s">
        <v>420</v>
      </c>
      <c r="G27" t="s">
        <v>216</v>
      </c>
      <c r="I27" t="s">
        <v>39</v>
      </c>
      <c r="J27">
        <v>80</v>
      </c>
    </row>
    <row r="28" spans="1:14" ht="15" thickBot="1">
      <c r="K28" s="64" t="s">
        <v>404</v>
      </c>
      <c r="L28" s="71" t="s">
        <v>371</v>
      </c>
    </row>
    <row r="29" spans="1:14">
      <c r="A29" s="65" t="s">
        <v>408</v>
      </c>
      <c r="B29" s="60" t="s">
        <v>365</v>
      </c>
      <c r="F29" t="s">
        <v>421</v>
      </c>
      <c r="G29" t="s">
        <v>342</v>
      </c>
      <c r="H29" s="7">
        <v>12</v>
      </c>
      <c r="I29" t="s">
        <v>29</v>
      </c>
      <c r="J29">
        <v>75</v>
      </c>
    </row>
    <row r="30" spans="1:14" ht="15" thickBot="1">
      <c r="F30" t="s">
        <v>422</v>
      </c>
      <c r="G30" t="s">
        <v>367</v>
      </c>
      <c r="H30" s="7">
        <v>9</v>
      </c>
      <c r="I30" t="s">
        <v>39</v>
      </c>
      <c r="K30" s="71" t="s">
        <v>371</v>
      </c>
    </row>
    <row r="31" spans="1:14">
      <c r="A31" s="60" t="s">
        <v>365</v>
      </c>
      <c r="F31" t="s">
        <v>423</v>
      </c>
      <c r="G31" t="s">
        <v>219</v>
      </c>
      <c r="H31" s="7">
        <v>8</v>
      </c>
      <c r="I31" t="s">
        <v>47</v>
      </c>
      <c r="J31">
        <v>70</v>
      </c>
    </row>
    <row r="32" spans="1:14" ht="15" thickBot="1">
      <c r="F32" t="s">
        <v>424</v>
      </c>
      <c r="G32" t="s">
        <v>318</v>
      </c>
      <c r="H32" s="7">
        <v>5</v>
      </c>
      <c r="I32" t="s">
        <v>53</v>
      </c>
      <c r="J32">
        <v>65</v>
      </c>
      <c r="L32" s="64" t="s">
        <v>425</v>
      </c>
      <c r="M32" s="71" t="s">
        <v>42</v>
      </c>
    </row>
    <row r="33" spans="1:16">
      <c r="B33" s="65" t="s">
        <v>353</v>
      </c>
      <c r="C33" s="60" t="s">
        <v>365</v>
      </c>
      <c r="F33" t="s">
        <v>424</v>
      </c>
      <c r="G33" t="s">
        <v>369</v>
      </c>
      <c r="H33" s="7">
        <v>4</v>
      </c>
      <c r="I33" t="s">
        <v>53</v>
      </c>
    </row>
    <row r="34" spans="1:16" ht="24" thickBot="1">
      <c r="F34" t="s">
        <v>426</v>
      </c>
      <c r="G34" t="s">
        <v>343</v>
      </c>
      <c r="H34" s="7">
        <v>2</v>
      </c>
      <c r="I34" t="s">
        <v>39</v>
      </c>
      <c r="K34" s="71" t="s">
        <v>42</v>
      </c>
      <c r="N34" s="73" t="s">
        <v>427</v>
      </c>
      <c r="O34" s="73"/>
    </row>
    <row r="35" spans="1:16" ht="23.5">
      <c r="A35" s="60" t="s">
        <v>389</v>
      </c>
      <c r="N35" s="73"/>
      <c r="O35" s="73"/>
    </row>
    <row r="36" spans="1:16" ht="15" thickBot="1">
      <c r="F36" s="5" t="s">
        <v>184</v>
      </c>
      <c r="G36" s="5"/>
      <c r="K36" s="64" t="s">
        <v>353</v>
      </c>
      <c r="L36" s="71" t="s">
        <v>42</v>
      </c>
      <c r="M36" t="s">
        <v>337</v>
      </c>
      <c r="N36" t="s">
        <v>363</v>
      </c>
      <c r="O36" t="s">
        <v>388</v>
      </c>
      <c r="P36" t="s">
        <v>400</v>
      </c>
    </row>
    <row r="37" spans="1:16">
      <c r="A37" s="65" t="s">
        <v>407</v>
      </c>
      <c r="B37" s="60" t="s">
        <v>401</v>
      </c>
      <c r="F37" s="5">
        <v>25</v>
      </c>
      <c r="G37" s="70" t="s">
        <v>293</v>
      </c>
      <c r="H37" s="70" t="s">
        <v>428</v>
      </c>
      <c r="M37" s="74" t="s">
        <v>344</v>
      </c>
      <c r="N37" s="74" t="s">
        <v>370</v>
      </c>
      <c r="O37" s="74" t="s">
        <v>391</v>
      </c>
      <c r="P37" s="74" t="s">
        <v>402</v>
      </c>
    </row>
    <row r="38" spans="1:16" ht="15" thickBot="1">
      <c r="F38" s="35" t="s">
        <v>56</v>
      </c>
      <c r="G38" s="7">
        <f>E55+J25+M52</f>
        <v>240</v>
      </c>
      <c r="H38" s="70" t="s">
        <v>41</v>
      </c>
      <c r="K38" s="71" t="s">
        <v>35</v>
      </c>
      <c r="M38" s="75" t="s">
        <v>366</v>
      </c>
      <c r="N38" s="75" t="s">
        <v>429</v>
      </c>
      <c r="O38" s="75" t="s">
        <v>430</v>
      </c>
      <c r="P38" s="75" t="s">
        <v>367</v>
      </c>
    </row>
    <row r="39" spans="1:16">
      <c r="A39" s="60" t="s">
        <v>401</v>
      </c>
      <c r="F39" s="35" t="s">
        <v>39</v>
      </c>
      <c r="G39" s="7">
        <f>M53+E49+J27</f>
        <v>237.5</v>
      </c>
      <c r="H39" s="70" t="s">
        <v>34</v>
      </c>
      <c r="M39" s="75" t="s">
        <v>401</v>
      </c>
      <c r="N39" s="75" t="s">
        <v>431</v>
      </c>
      <c r="O39" s="75" t="s">
        <v>216</v>
      </c>
      <c r="P39" s="75" t="s">
        <v>219</v>
      </c>
    </row>
    <row r="40" spans="1:16">
      <c r="F40" s="35" t="s">
        <v>207</v>
      </c>
      <c r="G40" s="7">
        <f>J32+E50+M50</f>
        <v>235</v>
      </c>
      <c r="H40" s="70" t="s">
        <v>200</v>
      </c>
      <c r="K40" s="51" t="s">
        <v>432</v>
      </c>
      <c r="L40" s="51" t="s">
        <v>433</v>
      </c>
      <c r="M40" s="74" t="s">
        <v>345</v>
      </c>
      <c r="N40" s="74" t="s">
        <v>371</v>
      </c>
      <c r="O40" s="74" t="s">
        <v>42</v>
      </c>
      <c r="P40" s="74" t="s">
        <v>403</v>
      </c>
    </row>
    <row r="41" spans="1:16">
      <c r="A41" s="51" t="s">
        <v>432</v>
      </c>
      <c r="B41" s="51" t="s">
        <v>433</v>
      </c>
      <c r="F41" s="35" t="s">
        <v>37</v>
      </c>
      <c r="G41" s="7">
        <f>M54+J26+E57</f>
        <v>217.5</v>
      </c>
      <c r="H41" s="7" t="s">
        <v>204</v>
      </c>
      <c r="M41" s="75" t="s">
        <v>340</v>
      </c>
      <c r="N41" s="75" t="s">
        <v>229</v>
      </c>
      <c r="O41" s="75" t="s">
        <v>339</v>
      </c>
      <c r="P41" s="75" t="s">
        <v>434</v>
      </c>
    </row>
    <row r="42" spans="1:16" ht="15" thickBot="1">
      <c r="F42" s="35" t="s">
        <v>42</v>
      </c>
      <c r="G42" s="7">
        <f>M49+E48</f>
        <v>200</v>
      </c>
      <c r="H42" s="7" t="s">
        <v>58</v>
      </c>
      <c r="K42" s="71" t="s">
        <v>345</v>
      </c>
      <c r="M42" s="75" t="s">
        <v>418</v>
      </c>
      <c r="N42" s="75" t="s">
        <v>338</v>
      </c>
      <c r="O42" s="76" t="s">
        <v>365</v>
      </c>
      <c r="P42" s="77" t="s">
        <v>318</v>
      </c>
    </row>
    <row r="43" spans="1:16">
      <c r="A43" s="60" t="s">
        <v>338</v>
      </c>
      <c r="F43" s="35" t="s">
        <v>29</v>
      </c>
      <c r="G43" s="7">
        <f>E58+J29+M57</f>
        <v>187.5</v>
      </c>
      <c r="H43" s="7" t="s">
        <v>55</v>
      </c>
      <c r="M43" s="74" t="s">
        <v>346</v>
      </c>
      <c r="N43" s="74" t="s">
        <v>372</v>
      </c>
      <c r="O43" s="74" t="s">
        <v>37</v>
      </c>
      <c r="P43" s="74" t="s">
        <v>35</v>
      </c>
    </row>
    <row r="44" spans="1:16">
      <c r="B44" s="60" t="s">
        <v>338</v>
      </c>
      <c r="F44" s="35" t="s">
        <v>35</v>
      </c>
      <c r="G44" s="51">
        <f>E51+M51</f>
        <v>155</v>
      </c>
      <c r="H44" s="7" t="s">
        <v>49</v>
      </c>
      <c r="M44" s="75" t="s">
        <v>435</v>
      </c>
      <c r="N44" s="75" t="s">
        <v>436</v>
      </c>
      <c r="O44" s="75" t="s">
        <v>243</v>
      </c>
      <c r="P44" s="75" t="s">
        <v>389</v>
      </c>
    </row>
    <row r="45" spans="1:16" ht="15" thickBot="1">
      <c r="B45" s="65" t="s">
        <v>437</v>
      </c>
      <c r="F45" s="35" t="s">
        <v>32</v>
      </c>
      <c r="G45" s="7">
        <f>E53+M55</f>
        <v>127.5</v>
      </c>
      <c r="H45" s="7" t="s">
        <v>61</v>
      </c>
      <c r="K45" s="64" t="s">
        <v>438</v>
      </c>
      <c r="L45" s="71" t="s">
        <v>35</v>
      </c>
      <c r="M45" s="75" t="s">
        <v>364</v>
      </c>
      <c r="N45" s="75" t="s">
        <v>342</v>
      </c>
      <c r="O45" s="75" t="s">
        <v>368</v>
      </c>
      <c r="P45" s="75" t="s">
        <v>180</v>
      </c>
    </row>
    <row r="46" spans="1:16">
      <c r="A46" s="60" t="s">
        <v>389</v>
      </c>
      <c r="F46" s="35" t="s">
        <v>47</v>
      </c>
      <c r="G46" s="7">
        <f>M59+J31</f>
        <v>120</v>
      </c>
      <c r="H46" s="7" t="s">
        <v>31</v>
      </c>
    </row>
    <row r="47" spans="1:16" ht="15" thickBot="1">
      <c r="C47" s="70" t="s">
        <v>412</v>
      </c>
      <c r="D47" s="70" t="s">
        <v>413</v>
      </c>
      <c r="E47" s="70" t="s">
        <v>293</v>
      </c>
      <c r="K47" s="71" t="s">
        <v>35</v>
      </c>
    </row>
    <row r="48" spans="1:16">
      <c r="A48" t="s">
        <v>417</v>
      </c>
      <c r="B48" t="s">
        <v>365</v>
      </c>
      <c r="D48" t="s">
        <v>42</v>
      </c>
      <c r="E48">
        <v>100</v>
      </c>
      <c r="K48" s="70" t="s">
        <v>413</v>
      </c>
      <c r="L48" s="70" t="s">
        <v>412</v>
      </c>
      <c r="M48" s="70" t="s">
        <v>293</v>
      </c>
    </row>
    <row r="49" spans="1:13">
      <c r="A49" t="s">
        <v>419</v>
      </c>
      <c r="B49" t="s">
        <v>401</v>
      </c>
      <c r="D49" t="s">
        <v>39</v>
      </c>
      <c r="E49">
        <v>90</v>
      </c>
      <c r="J49" t="s">
        <v>417</v>
      </c>
      <c r="K49" t="s">
        <v>439</v>
      </c>
      <c r="M49">
        <v>100</v>
      </c>
    </row>
    <row r="50" spans="1:13">
      <c r="A50" t="s">
        <v>420</v>
      </c>
      <c r="B50" t="s">
        <v>338</v>
      </c>
      <c r="D50" t="s">
        <v>53</v>
      </c>
      <c r="E50">
        <v>80</v>
      </c>
      <c r="J50" t="s">
        <v>419</v>
      </c>
      <c r="K50" t="s">
        <v>440</v>
      </c>
      <c r="M50">
        <v>90</v>
      </c>
    </row>
    <row r="51" spans="1:13">
      <c r="A51" t="s">
        <v>421</v>
      </c>
      <c r="B51" t="s">
        <v>389</v>
      </c>
      <c r="D51" t="s">
        <v>35</v>
      </c>
      <c r="E51">
        <v>75</v>
      </c>
      <c r="J51" t="s">
        <v>420</v>
      </c>
      <c r="K51" t="s">
        <v>441</v>
      </c>
      <c r="M51">
        <v>80</v>
      </c>
    </row>
    <row r="52" spans="1:13">
      <c r="A52" t="s">
        <v>422</v>
      </c>
      <c r="B52" t="s">
        <v>339</v>
      </c>
      <c r="C52">
        <v>12</v>
      </c>
      <c r="D52" t="s">
        <v>42</v>
      </c>
      <c r="J52" t="s">
        <v>421</v>
      </c>
      <c r="K52" t="s">
        <v>442</v>
      </c>
      <c r="M52">
        <v>75</v>
      </c>
    </row>
    <row r="53" spans="1:13">
      <c r="A53" t="s">
        <v>423</v>
      </c>
      <c r="B53" t="s">
        <v>364</v>
      </c>
      <c r="C53">
        <v>11</v>
      </c>
      <c r="D53" t="s">
        <v>32</v>
      </c>
      <c r="E53">
        <v>70</v>
      </c>
      <c r="J53" t="s">
        <v>443</v>
      </c>
      <c r="K53" t="s">
        <v>344</v>
      </c>
      <c r="L53">
        <v>10</v>
      </c>
      <c r="M53">
        <v>67.5</v>
      </c>
    </row>
    <row r="54" spans="1:13">
      <c r="A54" t="s">
        <v>424</v>
      </c>
      <c r="B54" t="s">
        <v>180</v>
      </c>
      <c r="C54">
        <v>10</v>
      </c>
      <c r="D54" t="s">
        <v>35</v>
      </c>
      <c r="J54" t="s">
        <v>443</v>
      </c>
      <c r="K54" t="s">
        <v>37</v>
      </c>
      <c r="L54">
        <v>10</v>
      </c>
      <c r="M54">
        <v>67.5</v>
      </c>
    </row>
    <row r="55" spans="1:13">
      <c r="A55" t="s">
        <v>424</v>
      </c>
      <c r="B55" t="s">
        <v>340</v>
      </c>
      <c r="C55">
        <v>6</v>
      </c>
      <c r="D55" t="s">
        <v>56</v>
      </c>
      <c r="E55">
        <v>65</v>
      </c>
      <c r="J55" t="s">
        <v>444</v>
      </c>
      <c r="K55" t="s">
        <v>346</v>
      </c>
      <c r="L55">
        <v>8</v>
      </c>
      <c r="M55">
        <v>57.5</v>
      </c>
    </row>
    <row r="56" spans="1:13">
      <c r="A56" t="s">
        <v>426</v>
      </c>
      <c r="B56" t="s">
        <v>229</v>
      </c>
      <c r="C56">
        <v>5</v>
      </c>
      <c r="D56" t="s">
        <v>53</v>
      </c>
      <c r="J56" t="s">
        <v>444</v>
      </c>
      <c r="K56" t="s">
        <v>370</v>
      </c>
      <c r="L56">
        <v>8</v>
      </c>
    </row>
    <row r="57" spans="1:13">
      <c r="A57" t="s">
        <v>445</v>
      </c>
      <c r="B57" t="s">
        <v>243</v>
      </c>
      <c r="C57">
        <v>4</v>
      </c>
      <c r="D57" t="s">
        <v>37</v>
      </c>
      <c r="E57">
        <v>60</v>
      </c>
      <c r="J57" t="s">
        <v>444</v>
      </c>
      <c r="K57" t="s">
        <v>372</v>
      </c>
      <c r="L57">
        <v>8</v>
      </c>
      <c r="M57">
        <v>57.5</v>
      </c>
    </row>
    <row r="58" spans="1:13">
      <c r="A58" t="s">
        <v>446</v>
      </c>
      <c r="B58" t="s">
        <v>390</v>
      </c>
      <c r="C58">
        <v>2</v>
      </c>
      <c r="D58" t="s">
        <v>29</v>
      </c>
      <c r="E58">
        <v>55</v>
      </c>
      <c r="J58" t="s">
        <v>444</v>
      </c>
      <c r="K58" t="s">
        <v>403</v>
      </c>
      <c r="L58">
        <v>8</v>
      </c>
    </row>
    <row r="59" spans="1:13">
      <c r="A59" t="s">
        <v>447</v>
      </c>
      <c r="B59" t="s">
        <v>366</v>
      </c>
      <c r="C59">
        <v>0</v>
      </c>
      <c r="D59" t="s">
        <v>39</v>
      </c>
      <c r="J59" t="s">
        <v>446</v>
      </c>
      <c r="K59" t="s">
        <v>402</v>
      </c>
      <c r="L59">
        <v>4</v>
      </c>
      <c r="M59">
        <v>50</v>
      </c>
    </row>
    <row r="60" spans="1:13">
      <c r="J60" t="s">
        <v>447</v>
      </c>
      <c r="K60" t="s">
        <v>391</v>
      </c>
      <c r="L60">
        <v>0</v>
      </c>
    </row>
    <row r="65" ht="14.5" customHeight="1"/>
    <row r="66" ht="14.5" customHeight="1"/>
  </sheetData>
  <mergeCells count="12">
    <mergeCell ref="A13:D13"/>
    <mergeCell ref="F13:I13"/>
    <mergeCell ref="K13:N13"/>
    <mergeCell ref="A19:D19"/>
    <mergeCell ref="F19:I19"/>
    <mergeCell ref="K19:N19"/>
    <mergeCell ref="A1:D1"/>
    <mergeCell ref="F1:I1"/>
    <mergeCell ref="K1:N1"/>
    <mergeCell ref="A7:D7"/>
    <mergeCell ref="F7:I7"/>
    <mergeCell ref="K7:N7"/>
  </mergeCells>
  <conditionalFormatting sqref="A11">
    <cfRule type="duplicateValues" dxfId="3" priority="4"/>
  </conditionalFormatting>
  <conditionalFormatting sqref="A16">
    <cfRule type="duplicateValues" dxfId="2" priority="3"/>
  </conditionalFormatting>
  <conditionalFormatting sqref="D8">
    <cfRule type="duplicateValues" dxfId="1" priority="2"/>
  </conditionalFormatting>
  <conditionalFormatting sqref="C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79A69-E58A-4EF9-A332-1BD7603346B6}">
  <dimension ref="A1:O22"/>
  <sheetViews>
    <sheetView workbookViewId="0">
      <selection activeCell="N15" sqref="N15"/>
    </sheetView>
  </sheetViews>
  <sheetFormatPr defaultRowHeight="14.5"/>
  <cols>
    <col min="7" max="7" width="9.36328125" bestFit="1" customWidth="1"/>
    <col min="9" max="9" width="9.81640625" customWidth="1"/>
    <col min="14" max="14" width="8.7265625" style="51"/>
  </cols>
  <sheetData>
    <row r="1" spans="1:15">
      <c r="A1" s="46" t="s">
        <v>289</v>
      </c>
      <c r="B1" s="46" t="s">
        <v>290</v>
      </c>
      <c r="C1" s="47" t="s">
        <v>291</v>
      </c>
      <c r="D1" s="46" t="s">
        <v>292</v>
      </c>
      <c r="E1" s="47"/>
      <c r="F1" s="46" t="s">
        <v>188</v>
      </c>
      <c r="G1" s="48" t="s">
        <v>293</v>
      </c>
      <c r="H1" s="46" t="s">
        <v>289</v>
      </c>
      <c r="I1" s="46" t="s">
        <v>294</v>
      </c>
      <c r="J1" s="47" t="s">
        <v>295</v>
      </c>
      <c r="K1" s="46" t="s">
        <v>292</v>
      </c>
      <c r="L1" s="47"/>
      <c r="M1" s="46" t="s">
        <v>188</v>
      </c>
      <c r="N1" s="49" t="s">
        <v>293</v>
      </c>
    </row>
    <row r="2" spans="1:15">
      <c r="A2" s="50" t="s">
        <v>296</v>
      </c>
      <c r="F2" t="s">
        <v>32</v>
      </c>
      <c r="G2" s="7">
        <v>100</v>
      </c>
      <c r="H2" s="50" t="s">
        <v>297</v>
      </c>
      <c r="M2" t="s">
        <v>69</v>
      </c>
      <c r="N2" s="7">
        <v>100</v>
      </c>
    </row>
    <row r="3" spans="1:15">
      <c r="A3" s="50" t="s">
        <v>298</v>
      </c>
      <c r="F3" t="s">
        <v>39</v>
      </c>
      <c r="G3" s="7">
        <v>95</v>
      </c>
      <c r="H3" s="50" t="s">
        <v>299</v>
      </c>
      <c r="M3" t="s">
        <v>37</v>
      </c>
      <c r="N3" s="7">
        <v>95</v>
      </c>
    </row>
    <row r="4" spans="1:15">
      <c r="A4" s="50" t="s">
        <v>300</v>
      </c>
      <c r="F4" t="s">
        <v>37</v>
      </c>
      <c r="G4" s="7">
        <v>90</v>
      </c>
      <c r="H4" s="50" t="s">
        <v>301</v>
      </c>
      <c r="M4" t="s">
        <v>37</v>
      </c>
      <c r="N4" s="7">
        <v>5</v>
      </c>
    </row>
    <row r="5" spans="1:15">
      <c r="A5" s="50" t="s">
        <v>302</v>
      </c>
      <c r="F5" t="s">
        <v>32</v>
      </c>
      <c r="G5" s="7">
        <v>85</v>
      </c>
      <c r="H5" s="50" t="s">
        <v>303</v>
      </c>
      <c r="M5" t="s">
        <v>69</v>
      </c>
      <c r="N5" s="7">
        <v>5</v>
      </c>
    </row>
    <row r="6" spans="1:15">
      <c r="A6" s="50" t="s">
        <v>304</v>
      </c>
      <c r="F6" t="s">
        <v>32</v>
      </c>
      <c r="G6" s="7">
        <v>5</v>
      </c>
      <c r="H6" s="50" t="s">
        <v>305</v>
      </c>
      <c r="M6" t="s">
        <v>72</v>
      </c>
      <c r="N6" s="7">
        <v>90</v>
      </c>
    </row>
    <row r="7" spans="1:15">
      <c r="A7" s="50" t="s">
        <v>306</v>
      </c>
      <c r="F7" t="s">
        <v>39</v>
      </c>
      <c r="G7" s="7">
        <v>80</v>
      </c>
      <c r="H7" s="50" t="s">
        <v>307</v>
      </c>
      <c r="M7" t="s">
        <v>72</v>
      </c>
      <c r="N7" s="7">
        <v>5</v>
      </c>
    </row>
    <row r="8" spans="1:15">
      <c r="A8" s="50" t="s">
        <v>308</v>
      </c>
      <c r="F8" t="s">
        <v>56</v>
      </c>
      <c r="G8" s="7">
        <v>75</v>
      </c>
      <c r="H8" s="50" t="s">
        <v>309</v>
      </c>
      <c r="M8" t="s">
        <v>50</v>
      </c>
      <c r="N8" s="7">
        <v>85</v>
      </c>
    </row>
    <row r="9" spans="1:15">
      <c r="A9" s="50" t="s">
        <v>310</v>
      </c>
      <c r="F9" t="s">
        <v>69</v>
      </c>
      <c r="G9" s="7">
        <v>70</v>
      </c>
      <c r="H9" s="50" t="s">
        <v>311</v>
      </c>
      <c r="M9" t="s">
        <v>47</v>
      </c>
      <c r="N9" s="7">
        <v>80</v>
      </c>
    </row>
    <row r="10" spans="1:15">
      <c r="A10" s="50" t="s">
        <v>312</v>
      </c>
      <c r="F10" t="s">
        <v>37</v>
      </c>
      <c r="G10" s="7">
        <v>65</v>
      </c>
    </row>
    <row r="11" spans="1:15">
      <c r="A11" s="50" t="s">
        <v>313</v>
      </c>
      <c r="F11" t="s">
        <v>56</v>
      </c>
      <c r="G11" s="7">
        <v>60</v>
      </c>
      <c r="H11" s="52" t="s">
        <v>314</v>
      </c>
      <c r="I11" s="53"/>
      <c r="J11" s="52" t="s">
        <v>315</v>
      </c>
      <c r="K11" s="53"/>
      <c r="L11" s="54" t="s">
        <v>316</v>
      </c>
      <c r="M11" s="28"/>
      <c r="O11" s="55" t="s">
        <v>14</v>
      </c>
    </row>
    <row r="12" spans="1:15">
      <c r="A12" s="50" t="s">
        <v>317</v>
      </c>
      <c r="F12" t="s">
        <v>47</v>
      </c>
      <c r="G12" s="7">
        <v>55</v>
      </c>
      <c r="H12" s="56" t="s">
        <v>318</v>
      </c>
      <c r="I12" s="5"/>
      <c r="J12" s="56" t="s">
        <v>319</v>
      </c>
      <c r="L12" s="5" t="s">
        <v>37</v>
      </c>
      <c r="N12" s="51">
        <f>N3+N4+G4+G10</f>
        <v>255</v>
      </c>
      <c r="O12" s="55">
        <v>100</v>
      </c>
    </row>
    <row r="13" spans="1:15">
      <c r="A13" s="50" t="s">
        <v>320</v>
      </c>
      <c r="F13" t="s">
        <v>47</v>
      </c>
      <c r="G13" s="7">
        <v>50</v>
      </c>
      <c r="H13" s="56" t="s">
        <v>321</v>
      </c>
      <c r="I13" s="5"/>
      <c r="J13" s="56" t="s">
        <v>322</v>
      </c>
      <c r="L13" s="5" t="s">
        <v>69</v>
      </c>
      <c r="N13" s="51">
        <f>N2+N5+G9+G14+G15+G16</f>
        <v>230</v>
      </c>
      <c r="O13" s="55">
        <v>90</v>
      </c>
    </row>
    <row r="14" spans="1:15">
      <c r="A14" s="50" t="s">
        <v>323</v>
      </c>
      <c r="F14" t="s">
        <v>69</v>
      </c>
      <c r="G14" s="7">
        <v>45</v>
      </c>
      <c r="H14" s="56" t="s">
        <v>324</v>
      </c>
      <c r="I14" s="5"/>
      <c r="J14" s="56" t="s">
        <v>325</v>
      </c>
      <c r="L14" s="5" t="s">
        <v>32</v>
      </c>
      <c r="N14" s="51">
        <f>G2+G5+G6+G21</f>
        <v>195</v>
      </c>
      <c r="O14" s="55">
        <v>80</v>
      </c>
    </row>
    <row r="15" spans="1:15">
      <c r="A15" s="50" t="s">
        <v>326</v>
      </c>
      <c r="F15" t="s">
        <v>69</v>
      </c>
      <c r="G15" s="7">
        <v>5</v>
      </c>
      <c r="L15" t="s">
        <v>47</v>
      </c>
      <c r="N15" s="51">
        <f>N9+G12+G13</f>
        <v>185</v>
      </c>
      <c r="O15" s="55">
        <v>75</v>
      </c>
    </row>
    <row r="16" spans="1:15">
      <c r="A16" s="50" t="s">
        <v>327</v>
      </c>
      <c r="F16" t="s">
        <v>69</v>
      </c>
      <c r="G16" s="7">
        <v>5</v>
      </c>
      <c r="L16" t="s">
        <v>39</v>
      </c>
      <c r="N16" s="51">
        <f>G3+G7</f>
        <v>175</v>
      </c>
      <c r="O16" s="55">
        <v>70</v>
      </c>
    </row>
    <row r="17" spans="1:15">
      <c r="A17" s="50" t="s">
        <v>328</v>
      </c>
      <c r="F17" t="s">
        <v>72</v>
      </c>
      <c r="G17" s="7">
        <v>40</v>
      </c>
      <c r="L17" t="s">
        <v>72</v>
      </c>
      <c r="N17" s="51">
        <f>N6+N7+G17+G18</f>
        <v>170</v>
      </c>
      <c r="O17" s="55">
        <v>65</v>
      </c>
    </row>
    <row r="18" spans="1:15">
      <c r="A18" s="50" t="s">
        <v>329</v>
      </c>
      <c r="F18" t="s">
        <v>72</v>
      </c>
      <c r="G18" s="7">
        <v>35</v>
      </c>
      <c r="L18" t="s">
        <v>50</v>
      </c>
      <c r="N18" s="51">
        <f>N8+G19+G20</f>
        <v>140</v>
      </c>
      <c r="O18" s="55">
        <v>60</v>
      </c>
    </row>
    <row r="19" spans="1:15">
      <c r="A19" s="50" t="s">
        <v>330</v>
      </c>
      <c r="F19" t="s">
        <v>50</v>
      </c>
      <c r="G19" s="7">
        <v>30</v>
      </c>
      <c r="L19" t="s">
        <v>56</v>
      </c>
      <c r="N19" s="51">
        <f>G8+G11</f>
        <v>135</v>
      </c>
      <c r="O19" s="55">
        <v>55</v>
      </c>
    </row>
    <row r="20" spans="1:15">
      <c r="A20" s="50" t="s">
        <v>331</v>
      </c>
      <c r="F20" t="s">
        <v>50</v>
      </c>
      <c r="G20" s="7">
        <v>25</v>
      </c>
      <c r="L20" t="s">
        <v>29</v>
      </c>
      <c r="N20" s="51">
        <f>G22</f>
        <v>20</v>
      </c>
      <c r="O20" s="55">
        <v>50</v>
      </c>
    </row>
    <row r="21" spans="1:15">
      <c r="A21" s="50" t="s">
        <v>332</v>
      </c>
      <c r="F21" t="s">
        <v>32</v>
      </c>
      <c r="G21" s="7">
        <v>5</v>
      </c>
    </row>
    <row r="22" spans="1:15">
      <c r="A22" s="50" t="s">
        <v>333</v>
      </c>
      <c r="F22" t="s">
        <v>29</v>
      </c>
      <c r="G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EC1F-F551-4771-A06B-5460A89FEE82}">
  <dimension ref="A1:V103"/>
  <sheetViews>
    <sheetView zoomScale="80" zoomScaleNormal="80" workbookViewId="0">
      <selection activeCell="Z7" sqref="Z7"/>
    </sheetView>
  </sheetViews>
  <sheetFormatPr defaultRowHeight="14.5"/>
  <cols>
    <col min="1" max="1" width="19.1796875" bestFit="1" customWidth="1"/>
    <col min="2" max="19" width="4" customWidth="1"/>
    <col min="20" max="20" width="16.26953125" customWidth="1"/>
  </cols>
  <sheetData>
    <row r="1" spans="1:22">
      <c r="A1" s="5" t="s">
        <v>63</v>
      </c>
      <c r="T1" s="5" t="s">
        <v>64</v>
      </c>
    </row>
    <row r="2" spans="1:22">
      <c r="A2" t="s">
        <v>65</v>
      </c>
      <c r="B2">
        <v>49</v>
      </c>
      <c r="C2" t="s">
        <v>35</v>
      </c>
      <c r="T2" t="s">
        <v>39</v>
      </c>
      <c r="U2">
        <f>B3+B4+B6</f>
        <v>176</v>
      </c>
    </row>
    <row r="3" spans="1:22">
      <c r="A3" t="s">
        <v>66</v>
      </c>
      <c r="B3">
        <v>56</v>
      </c>
      <c r="C3" t="s">
        <v>39</v>
      </c>
      <c r="T3" t="s">
        <v>32</v>
      </c>
      <c r="U3">
        <f>B7+B16+B27</f>
        <v>218</v>
      </c>
    </row>
    <row r="4" spans="1:22">
      <c r="A4" s="40" t="s">
        <v>67</v>
      </c>
      <c r="B4" s="40">
        <v>60</v>
      </c>
      <c r="C4" s="40" t="s">
        <v>39</v>
      </c>
      <c r="T4" t="s">
        <v>56</v>
      </c>
      <c r="U4">
        <f>B9+B10+B26</f>
        <v>220</v>
      </c>
    </row>
    <row r="5" spans="1:22">
      <c r="A5" t="s">
        <v>68</v>
      </c>
      <c r="B5">
        <v>60</v>
      </c>
      <c r="C5" t="s">
        <v>69</v>
      </c>
      <c r="T5" t="s">
        <v>69</v>
      </c>
      <c r="U5">
        <f>B5+B15+B33</f>
        <v>222</v>
      </c>
    </row>
    <row r="6" spans="1:22">
      <c r="A6" t="s">
        <v>70</v>
      </c>
      <c r="B6">
        <v>60</v>
      </c>
      <c r="C6" t="s">
        <v>39</v>
      </c>
      <c r="T6" t="s">
        <v>37</v>
      </c>
      <c r="U6">
        <f>B18+B21+B22</f>
        <v>232</v>
      </c>
    </row>
    <row r="7" spans="1:22">
      <c r="A7" t="s">
        <v>71</v>
      </c>
      <c r="B7">
        <v>66</v>
      </c>
      <c r="C7" t="s">
        <v>32</v>
      </c>
      <c r="T7" t="s">
        <v>72</v>
      </c>
      <c r="U7">
        <f>B11+B20+B23</f>
        <v>233</v>
      </c>
    </row>
    <row r="8" spans="1:22">
      <c r="A8" t="s">
        <v>73</v>
      </c>
      <c r="B8">
        <v>67</v>
      </c>
      <c r="C8" t="s">
        <v>47</v>
      </c>
      <c r="N8" t="s">
        <v>62</v>
      </c>
      <c r="T8" t="s">
        <v>50</v>
      </c>
      <c r="U8">
        <f>B25+B28+B37</f>
        <v>288</v>
      </c>
    </row>
    <row r="9" spans="1:22">
      <c r="A9" t="s">
        <v>74</v>
      </c>
      <c r="B9">
        <v>68</v>
      </c>
      <c r="C9" t="s">
        <v>56</v>
      </c>
      <c r="T9" t="s">
        <v>47</v>
      </c>
      <c r="U9">
        <f>B8+B35+B39</f>
        <v>290</v>
      </c>
    </row>
    <row r="10" spans="1:22">
      <c r="A10" t="s">
        <v>75</v>
      </c>
      <c r="B10">
        <v>69</v>
      </c>
      <c r="C10" t="s">
        <v>56</v>
      </c>
      <c r="T10" t="s">
        <v>35</v>
      </c>
      <c r="U10">
        <f>B2+B29+B41</f>
        <v>312</v>
      </c>
    </row>
    <row r="11" spans="1:22">
      <c r="A11" s="40" t="s">
        <v>76</v>
      </c>
      <c r="B11" s="40">
        <v>73</v>
      </c>
      <c r="C11" s="40" t="s">
        <v>72</v>
      </c>
      <c r="T11" t="s">
        <v>29</v>
      </c>
      <c r="U11">
        <f>B31+B32+B40</f>
        <v>327</v>
      </c>
    </row>
    <row r="12" spans="1:22">
      <c r="A12" t="s">
        <v>77</v>
      </c>
      <c r="B12">
        <v>77</v>
      </c>
      <c r="C12" t="s">
        <v>69</v>
      </c>
      <c r="Q12" t="s">
        <v>62</v>
      </c>
    </row>
    <row r="13" spans="1:22">
      <c r="T13" s="5" t="s">
        <v>78</v>
      </c>
    </row>
    <row r="14" spans="1:22">
      <c r="A14" s="5" t="s">
        <v>79</v>
      </c>
      <c r="S14">
        <v>1</v>
      </c>
      <c r="T14" t="s">
        <v>65</v>
      </c>
      <c r="U14">
        <v>49</v>
      </c>
      <c r="V14" t="s">
        <v>35</v>
      </c>
    </row>
    <row r="15" spans="1:22">
      <c r="A15" t="s">
        <v>80</v>
      </c>
      <c r="B15">
        <v>64</v>
      </c>
      <c r="C15" t="s">
        <v>69</v>
      </c>
      <c r="S15">
        <v>2</v>
      </c>
      <c r="T15" t="s">
        <v>66</v>
      </c>
      <c r="U15">
        <v>56</v>
      </c>
      <c r="V15" t="s">
        <v>39</v>
      </c>
    </row>
    <row r="16" spans="1:22">
      <c r="A16" t="s">
        <v>81</v>
      </c>
      <c r="B16">
        <v>67</v>
      </c>
      <c r="C16" t="s">
        <v>32</v>
      </c>
      <c r="S16">
        <v>3</v>
      </c>
      <c r="T16" t="s">
        <v>68</v>
      </c>
      <c r="U16">
        <v>60</v>
      </c>
      <c r="V16" t="s">
        <v>69</v>
      </c>
    </row>
    <row r="17" spans="1:22">
      <c r="A17" t="s">
        <v>82</v>
      </c>
      <c r="B17">
        <v>70</v>
      </c>
      <c r="C17" t="s">
        <v>69</v>
      </c>
      <c r="S17">
        <v>3</v>
      </c>
      <c r="T17" t="s">
        <v>70</v>
      </c>
      <c r="U17">
        <v>60</v>
      </c>
      <c r="V17" t="s">
        <v>39</v>
      </c>
    </row>
    <row r="18" spans="1:22">
      <c r="A18" s="40" t="s">
        <v>83</v>
      </c>
      <c r="B18" s="40">
        <v>72</v>
      </c>
      <c r="C18" s="40" t="s">
        <v>37</v>
      </c>
    </row>
    <row r="19" spans="1:22">
      <c r="A19" t="s">
        <v>84</v>
      </c>
      <c r="B19">
        <v>75</v>
      </c>
      <c r="C19" t="s">
        <v>39</v>
      </c>
      <c r="T19" s="5" t="s">
        <v>85</v>
      </c>
    </row>
    <row r="20" spans="1:22">
      <c r="A20" t="s">
        <v>86</v>
      </c>
      <c r="B20">
        <v>78</v>
      </c>
      <c r="C20" t="s">
        <v>72</v>
      </c>
      <c r="S20">
        <v>1</v>
      </c>
      <c r="T20" s="41" t="s">
        <v>67</v>
      </c>
      <c r="U20" s="41">
        <v>60</v>
      </c>
      <c r="V20" s="41" t="s">
        <v>39</v>
      </c>
    </row>
    <row r="21" spans="1:22">
      <c r="A21" t="s">
        <v>87</v>
      </c>
      <c r="B21">
        <v>80</v>
      </c>
      <c r="C21" t="s">
        <v>37</v>
      </c>
      <c r="S21">
        <v>2</v>
      </c>
      <c r="T21" s="41" t="s">
        <v>76</v>
      </c>
      <c r="U21" s="41">
        <v>73</v>
      </c>
      <c r="V21" s="41" t="s">
        <v>72</v>
      </c>
    </row>
    <row r="22" spans="1:22">
      <c r="A22" t="s">
        <v>88</v>
      </c>
      <c r="B22">
        <v>80</v>
      </c>
      <c r="C22" t="s">
        <v>37</v>
      </c>
    </row>
    <row r="23" spans="1:22">
      <c r="A23" t="s">
        <v>89</v>
      </c>
      <c r="B23">
        <v>82</v>
      </c>
      <c r="C23" t="s">
        <v>72</v>
      </c>
      <c r="T23" s="5" t="s">
        <v>90</v>
      </c>
    </row>
    <row r="24" spans="1:22">
      <c r="A24" t="s">
        <v>91</v>
      </c>
      <c r="B24">
        <v>82</v>
      </c>
      <c r="C24" t="s">
        <v>39</v>
      </c>
      <c r="S24">
        <v>1</v>
      </c>
      <c r="T24" t="s">
        <v>80</v>
      </c>
      <c r="U24">
        <v>64</v>
      </c>
      <c r="V24" t="s">
        <v>69</v>
      </c>
    </row>
    <row r="25" spans="1:22">
      <c r="A25" t="s">
        <v>92</v>
      </c>
      <c r="B25">
        <v>83</v>
      </c>
      <c r="C25" t="s">
        <v>50</v>
      </c>
      <c r="S25">
        <v>2</v>
      </c>
      <c r="T25" t="s">
        <v>81</v>
      </c>
      <c r="U25">
        <v>67</v>
      </c>
      <c r="V25" t="s">
        <v>32</v>
      </c>
    </row>
    <row r="26" spans="1:22">
      <c r="A26" s="40" t="s">
        <v>93</v>
      </c>
      <c r="B26" s="40">
        <v>83</v>
      </c>
      <c r="C26" s="40" t="s">
        <v>56</v>
      </c>
      <c r="S26">
        <v>3</v>
      </c>
      <c r="T26" t="s">
        <v>82</v>
      </c>
      <c r="U26">
        <v>70</v>
      </c>
      <c r="V26" t="s">
        <v>69</v>
      </c>
    </row>
    <row r="27" spans="1:22">
      <c r="A27" s="40" t="s">
        <v>94</v>
      </c>
      <c r="B27" s="40">
        <v>85</v>
      </c>
      <c r="C27" s="40" t="s">
        <v>32</v>
      </c>
    </row>
    <row r="28" spans="1:22">
      <c r="A28" t="s">
        <v>95</v>
      </c>
      <c r="B28">
        <v>89</v>
      </c>
      <c r="C28" t="s">
        <v>50</v>
      </c>
      <c r="T28" s="5" t="s">
        <v>96</v>
      </c>
    </row>
    <row r="29" spans="1:22">
      <c r="A29" t="s">
        <v>97</v>
      </c>
      <c r="B29">
        <v>93</v>
      </c>
      <c r="C29" t="s">
        <v>35</v>
      </c>
      <c r="S29">
        <v>1</v>
      </c>
      <c r="T29" s="41" t="s">
        <v>83</v>
      </c>
      <c r="U29" s="41">
        <v>72</v>
      </c>
      <c r="V29" s="41" t="s">
        <v>37</v>
      </c>
    </row>
    <row r="30" spans="1:22">
      <c r="A30" s="40" t="s">
        <v>98</v>
      </c>
      <c r="B30" s="40">
        <v>95</v>
      </c>
      <c r="C30" s="40" t="s">
        <v>56</v>
      </c>
      <c r="S30">
        <v>2</v>
      </c>
      <c r="T30" s="41" t="s">
        <v>93</v>
      </c>
      <c r="U30" s="41">
        <v>83</v>
      </c>
      <c r="V30" s="41" t="s">
        <v>56</v>
      </c>
    </row>
    <row r="31" spans="1:22">
      <c r="A31" t="s">
        <v>99</v>
      </c>
      <c r="B31">
        <v>97</v>
      </c>
      <c r="C31" t="s">
        <v>29</v>
      </c>
      <c r="S31">
        <v>3</v>
      </c>
      <c r="T31" s="41" t="s">
        <v>94</v>
      </c>
      <c r="U31" s="41">
        <v>85</v>
      </c>
      <c r="V31" s="41" t="s">
        <v>32</v>
      </c>
    </row>
    <row r="32" spans="1:22">
      <c r="A32" t="s">
        <v>100</v>
      </c>
      <c r="B32">
        <v>98</v>
      </c>
      <c r="C32" t="s">
        <v>29</v>
      </c>
    </row>
    <row r="33" spans="1:21">
      <c r="A33" s="40" t="s">
        <v>101</v>
      </c>
      <c r="B33" s="40">
        <v>98</v>
      </c>
      <c r="C33" s="40" t="s">
        <v>69</v>
      </c>
    </row>
    <row r="34" spans="1:21">
      <c r="A34" s="40" t="s">
        <v>102</v>
      </c>
      <c r="B34" s="40">
        <v>99</v>
      </c>
      <c r="C34" s="40" t="s">
        <v>69</v>
      </c>
    </row>
    <row r="35" spans="1:21">
      <c r="A35" t="s">
        <v>103</v>
      </c>
      <c r="B35">
        <v>102</v>
      </c>
      <c r="C35" t="s">
        <v>47</v>
      </c>
    </row>
    <row r="36" spans="1:21">
      <c r="A36" s="40" t="s">
        <v>104</v>
      </c>
      <c r="B36" s="40">
        <v>112</v>
      </c>
      <c r="C36" s="40" t="s">
        <v>56</v>
      </c>
    </row>
    <row r="37" spans="1:21">
      <c r="A37" s="40" t="s">
        <v>105</v>
      </c>
      <c r="B37" s="40">
        <v>116</v>
      </c>
      <c r="C37" s="40" t="s">
        <v>50</v>
      </c>
    </row>
    <row r="38" spans="1:21">
      <c r="A38" s="40" t="s">
        <v>106</v>
      </c>
      <c r="B38" s="40">
        <v>119</v>
      </c>
      <c r="C38" s="40" t="s">
        <v>69</v>
      </c>
    </row>
    <row r="39" spans="1:21">
      <c r="A39" s="40" t="s">
        <v>107</v>
      </c>
      <c r="B39" s="40">
        <v>121</v>
      </c>
      <c r="C39" s="40" t="s">
        <v>47</v>
      </c>
    </row>
    <row r="40" spans="1:21">
      <c r="A40" s="40" t="s">
        <v>108</v>
      </c>
      <c r="B40" s="40">
        <v>132</v>
      </c>
      <c r="C40" s="40" t="s">
        <v>29</v>
      </c>
    </row>
    <row r="41" spans="1:21">
      <c r="A41" s="40" t="s">
        <v>109</v>
      </c>
      <c r="B41" s="40">
        <v>170</v>
      </c>
      <c r="C41" s="40" t="s">
        <v>35</v>
      </c>
    </row>
    <row r="43" spans="1:21" ht="15" thickBot="1">
      <c r="A43" s="39"/>
    </row>
    <row r="44" spans="1:21" ht="15" thickBot="1">
      <c r="A44" s="36" t="s">
        <v>110</v>
      </c>
      <c r="B44" s="36">
        <v>1</v>
      </c>
      <c r="C44" s="36">
        <v>2</v>
      </c>
      <c r="D44" s="36">
        <v>3</v>
      </c>
      <c r="E44" s="36">
        <v>4</v>
      </c>
      <c r="F44" s="36">
        <v>5</v>
      </c>
      <c r="G44" s="36">
        <v>6</v>
      </c>
      <c r="H44" s="36">
        <v>7</v>
      </c>
      <c r="I44" s="36">
        <v>8</v>
      </c>
      <c r="J44" s="36">
        <v>9</v>
      </c>
      <c r="K44" s="36">
        <v>10</v>
      </c>
      <c r="L44" s="36">
        <v>11</v>
      </c>
      <c r="M44" s="36">
        <v>12</v>
      </c>
      <c r="N44" s="36">
        <v>13</v>
      </c>
      <c r="O44" s="36">
        <v>14</v>
      </c>
      <c r="P44" s="36">
        <v>15</v>
      </c>
      <c r="Q44" s="36">
        <v>16</v>
      </c>
      <c r="R44" s="36">
        <v>17</v>
      </c>
      <c r="S44" s="36">
        <v>18</v>
      </c>
      <c r="T44" s="38" t="s">
        <v>27</v>
      </c>
      <c r="U44" t="s">
        <v>111</v>
      </c>
    </row>
    <row r="45" spans="1:21">
      <c r="A45" s="37" t="s">
        <v>75</v>
      </c>
      <c r="B45" s="37">
        <v>5</v>
      </c>
      <c r="C45" s="37">
        <v>4</v>
      </c>
      <c r="D45" s="37">
        <v>3</v>
      </c>
      <c r="E45" s="37">
        <v>3</v>
      </c>
      <c r="F45" s="37">
        <v>3</v>
      </c>
      <c r="G45" s="37">
        <v>4</v>
      </c>
      <c r="H45" s="37">
        <v>4</v>
      </c>
      <c r="I45" s="37">
        <v>5</v>
      </c>
      <c r="J45" s="37">
        <v>6</v>
      </c>
      <c r="K45" s="37">
        <v>2</v>
      </c>
      <c r="L45" s="37">
        <v>3</v>
      </c>
      <c r="M45" s="37">
        <v>3</v>
      </c>
      <c r="N45" s="37">
        <v>3</v>
      </c>
      <c r="O45" s="37">
        <v>4</v>
      </c>
      <c r="P45" s="37">
        <v>4</v>
      </c>
      <c r="Q45" s="37">
        <v>6</v>
      </c>
      <c r="R45" s="37">
        <v>4</v>
      </c>
      <c r="S45" s="37">
        <v>3</v>
      </c>
      <c r="T45" s="36">
        <f>SUM(B45:S45)</f>
        <v>69</v>
      </c>
      <c r="U45" t="s">
        <v>56</v>
      </c>
    </row>
    <row r="46" spans="1:21">
      <c r="A46" s="37" t="s">
        <v>87</v>
      </c>
      <c r="B46" s="37">
        <v>5</v>
      </c>
      <c r="C46" s="37">
        <v>5</v>
      </c>
      <c r="D46" s="37">
        <v>5</v>
      </c>
      <c r="E46" s="37">
        <v>4</v>
      </c>
      <c r="F46" s="37">
        <v>3</v>
      </c>
      <c r="G46" s="37">
        <v>5</v>
      </c>
      <c r="H46" s="37">
        <v>4</v>
      </c>
      <c r="I46" s="37">
        <v>4</v>
      </c>
      <c r="J46" s="37">
        <v>6</v>
      </c>
      <c r="K46" s="37">
        <v>3</v>
      </c>
      <c r="L46" s="37">
        <v>5</v>
      </c>
      <c r="M46" s="37">
        <v>5</v>
      </c>
      <c r="N46" s="37">
        <v>4</v>
      </c>
      <c r="O46" s="37">
        <v>4</v>
      </c>
      <c r="P46" s="37">
        <v>4</v>
      </c>
      <c r="Q46" s="37">
        <v>5</v>
      </c>
      <c r="R46" s="37">
        <v>5</v>
      </c>
      <c r="S46" s="37">
        <v>4</v>
      </c>
      <c r="T46" s="36">
        <f>SUM(B46:S46)</f>
        <v>80</v>
      </c>
      <c r="U46" t="s">
        <v>37</v>
      </c>
    </row>
    <row r="47" spans="1:21">
      <c r="A47" s="37" t="s">
        <v>107</v>
      </c>
      <c r="B47" s="37">
        <v>7</v>
      </c>
      <c r="C47" s="37">
        <v>9</v>
      </c>
      <c r="D47" s="37">
        <v>9</v>
      </c>
      <c r="E47" s="37">
        <v>8</v>
      </c>
      <c r="F47" s="37">
        <v>8</v>
      </c>
      <c r="G47" s="37">
        <v>9</v>
      </c>
      <c r="H47" s="37">
        <v>6</v>
      </c>
      <c r="I47" s="37">
        <v>6</v>
      </c>
      <c r="J47" s="37">
        <v>7</v>
      </c>
      <c r="K47" s="37">
        <v>5</v>
      </c>
      <c r="L47" s="37">
        <v>5</v>
      </c>
      <c r="M47" s="37">
        <v>8</v>
      </c>
      <c r="N47" s="37">
        <v>7</v>
      </c>
      <c r="O47" s="37">
        <v>5</v>
      </c>
      <c r="P47" s="37">
        <v>5</v>
      </c>
      <c r="Q47" s="37">
        <v>7</v>
      </c>
      <c r="R47" s="37">
        <v>5</v>
      </c>
      <c r="S47" s="37">
        <v>5</v>
      </c>
      <c r="T47" s="36">
        <f>SUM(B47:S47)</f>
        <v>121</v>
      </c>
      <c r="U47" t="s">
        <v>47</v>
      </c>
    </row>
    <row r="48" spans="1:21">
      <c r="A48" s="37" t="s">
        <v>86</v>
      </c>
      <c r="B48" s="37">
        <v>4</v>
      </c>
      <c r="C48" s="37">
        <v>4</v>
      </c>
      <c r="D48" s="37">
        <v>4</v>
      </c>
      <c r="E48" s="37">
        <v>4</v>
      </c>
      <c r="F48" s="37">
        <v>3</v>
      </c>
      <c r="G48" s="37">
        <v>6</v>
      </c>
      <c r="H48" s="37">
        <v>4</v>
      </c>
      <c r="I48" s="37">
        <v>4</v>
      </c>
      <c r="J48" s="37">
        <v>6</v>
      </c>
      <c r="K48" s="37">
        <v>3</v>
      </c>
      <c r="L48" s="37">
        <v>5</v>
      </c>
      <c r="M48" s="37">
        <v>5</v>
      </c>
      <c r="N48" s="37">
        <v>4</v>
      </c>
      <c r="O48" s="37">
        <v>3</v>
      </c>
      <c r="P48" s="37">
        <v>4</v>
      </c>
      <c r="Q48" s="37">
        <v>4</v>
      </c>
      <c r="R48" s="37">
        <v>6</v>
      </c>
      <c r="S48" s="37">
        <v>5</v>
      </c>
      <c r="T48" s="36">
        <f>SUM(B48:S48)</f>
        <v>78</v>
      </c>
      <c r="U48" t="s">
        <v>72</v>
      </c>
    </row>
    <row r="49" spans="1:2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1" spans="1:21" ht="15" thickBot="1">
      <c r="A51" s="36" t="s">
        <v>110</v>
      </c>
      <c r="B51" s="36">
        <v>1</v>
      </c>
      <c r="C51" s="36">
        <v>2</v>
      </c>
      <c r="D51" s="36">
        <v>3</v>
      </c>
      <c r="E51" s="36">
        <v>4</v>
      </c>
      <c r="F51" s="36">
        <v>5</v>
      </c>
      <c r="G51" s="36">
        <v>6</v>
      </c>
      <c r="H51" s="36">
        <v>7</v>
      </c>
      <c r="I51" s="36">
        <v>8</v>
      </c>
      <c r="J51" s="36">
        <v>9</v>
      </c>
      <c r="K51" s="36">
        <v>10</v>
      </c>
      <c r="L51" s="36">
        <v>11</v>
      </c>
      <c r="M51" s="36">
        <v>12</v>
      </c>
      <c r="N51" s="36">
        <v>13</v>
      </c>
      <c r="O51" s="36">
        <v>14</v>
      </c>
      <c r="P51" s="36">
        <v>15</v>
      </c>
      <c r="Q51" s="36">
        <v>16</v>
      </c>
      <c r="R51" s="36">
        <v>17</v>
      </c>
      <c r="S51" s="36">
        <v>18</v>
      </c>
      <c r="T51" s="38" t="s">
        <v>27</v>
      </c>
      <c r="U51" t="s">
        <v>111</v>
      </c>
    </row>
    <row r="52" spans="1:21">
      <c r="A52" s="37" t="s">
        <v>67</v>
      </c>
      <c r="B52" s="37">
        <v>4</v>
      </c>
      <c r="C52" s="37">
        <v>4</v>
      </c>
      <c r="D52" s="37">
        <v>4</v>
      </c>
      <c r="E52" s="37">
        <v>2</v>
      </c>
      <c r="F52" s="37">
        <v>3</v>
      </c>
      <c r="G52" s="37">
        <v>3</v>
      </c>
      <c r="H52" s="37">
        <v>4</v>
      </c>
      <c r="I52" s="37">
        <v>3</v>
      </c>
      <c r="J52" s="37">
        <v>3</v>
      </c>
      <c r="K52" s="37">
        <v>3</v>
      </c>
      <c r="L52" s="37">
        <v>3</v>
      </c>
      <c r="M52" s="37">
        <v>3</v>
      </c>
      <c r="N52" s="37">
        <v>4</v>
      </c>
      <c r="O52" s="37">
        <v>4</v>
      </c>
      <c r="P52" s="37">
        <v>3</v>
      </c>
      <c r="Q52" s="37">
        <v>3</v>
      </c>
      <c r="R52" s="37">
        <v>3</v>
      </c>
      <c r="S52" s="37">
        <v>4</v>
      </c>
      <c r="T52" s="36">
        <f>SUM(B52:S52)</f>
        <v>60</v>
      </c>
      <c r="U52" t="s">
        <v>39</v>
      </c>
    </row>
    <row r="53" spans="1:21">
      <c r="A53" s="37" t="s">
        <v>89</v>
      </c>
      <c r="B53" s="37">
        <v>4</v>
      </c>
      <c r="C53" s="37">
        <v>4</v>
      </c>
      <c r="D53" s="37">
        <v>4</v>
      </c>
      <c r="E53" s="37">
        <v>3</v>
      </c>
      <c r="F53" s="37">
        <v>4</v>
      </c>
      <c r="G53" s="37">
        <v>7</v>
      </c>
      <c r="H53" s="37">
        <v>4</v>
      </c>
      <c r="I53" s="37">
        <v>5</v>
      </c>
      <c r="J53" s="37">
        <v>3</v>
      </c>
      <c r="K53" s="37">
        <v>4</v>
      </c>
      <c r="L53" s="37">
        <v>4</v>
      </c>
      <c r="M53" s="37">
        <v>5</v>
      </c>
      <c r="N53" s="37">
        <v>5</v>
      </c>
      <c r="O53" s="37">
        <v>8</v>
      </c>
      <c r="P53" s="37">
        <v>4</v>
      </c>
      <c r="Q53" s="37">
        <v>4</v>
      </c>
      <c r="R53" s="37">
        <v>4</v>
      </c>
      <c r="S53" s="37">
        <v>6</v>
      </c>
      <c r="T53" s="36">
        <f>SUM(B53:S53)</f>
        <v>82</v>
      </c>
      <c r="U53" t="s">
        <v>72</v>
      </c>
    </row>
    <row r="54" spans="1:21">
      <c r="A54" s="37" t="s">
        <v>109</v>
      </c>
      <c r="B54" s="37">
        <v>7</v>
      </c>
      <c r="C54" s="37">
        <v>8</v>
      </c>
      <c r="D54" s="37">
        <v>10</v>
      </c>
      <c r="E54" s="37">
        <v>6</v>
      </c>
      <c r="F54" s="37">
        <v>9</v>
      </c>
      <c r="G54" s="37">
        <v>11</v>
      </c>
      <c r="H54" s="37">
        <v>12</v>
      </c>
      <c r="I54" s="37">
        <v>8</v>
      </c>
      <c r="J54" s="37">
        <v>8</v>
      </c>
      <c r="K54" s="37">
        <v>16</v>
      </c>
      <c r="L54" s="37">
        <v>9</v>
      </c>
      <c r="M54" s="37">
        <v>10</v>
      </c>
      <c r="N54" s="37">
        <v>9</v>
      </c>
      <c r="O54" s="37">
        <v>12</v>
      </c>
      <c r="P54" s="37">
        <v>10</v>
      </c>
      <c r="Q54" s="37">
        <v>7</v>
      </c>
      <c r="R54" s="37">
        <v>7</v>
      </c>
      <c r="S54" s="37">
        <v>11</v>
      </c>
      <c r="T54" s="36">
        <f>SUM(B54:S54)</f>
        <v>170</v>
      </c>
      <c r="U54" t="s">
        <v>35</v>
      </c>
    </row>
    <row r="55" spans="1:21">
      <c r="A55" s="37" t="s">
        <v>95</v>
      </c>
      <c r="B55" s="37">
        <v>4</v>
      </c>
      <c r="C55" s="37">
        <v>5</v>
      </c>
      <c r="D55" s="37">
        <v>8</v>
      </c>
      <c r="E55" s="37">
        <v>6</v>
      </c>
      <c r="F55" s="37">
        <v>5</v>
      </c>
      <c r="G55" s="37">
        <v>5</v>
      </c>
      <c r="H55" s="37">
        <v>5</v>
      </c>
      <c r="I55" s="37">
        <v>5</v>
      </c>
      <c r="J55" s="37">
        <v>5</v>
      </c>
      <c r="K55" s="37">
        <v>6</v>
      </c>
      <c r="L55" s="37">
        <v>4</v>
      </c>
      <c r="M55" s="37">
        <v>4</v>
      </c>
      <c r="N55" s="37">
        <v>5</v>
      </c>
      <c r="O55" s="37">
        <v>4</v>
      </c>
      <c r="P55" s="37">
        <v>4</v>
      </c>
      <c r="Q55" s="37">
        <v>5</v>
      </c>
      <c r="R55" s="37">
        <v>3</v>
      </c>
      <c r="S55" s="37">
        <v>6</v>
      </c>
      <c r="T55" s="36">
        <f>SUM(B55:S55)</f>
        <v>89</v>
      </c>
      <c r="U55" t="s">
        <v>50</v>
      </c>
    </row>
    <row r="56" spans="1:21">
      <c r="A56" s="37"/>
    </row>
    <row r="57" spans="1:21" ht="15" thickBot="1">
      <c r="A57" s="36" t="s">
        <v>110</v>
      </c>
      <c r="B57" s="36">
        <v>1</v>
      </c>
      <c r="C57" s="36">
        <v>2</v>
      </c>
      <c r="D57" s="36">
        <v>3</v>
      </c>
      <c r="E57" s="36">
        <v>4</v>
      </c>
      <c r="F57" s="36">
        <v>5</v>
      </c>
      <c r="G57" s="36">
        <v>6</v>
      </c>
      <c r="H57" s="36">
        <v>7</v>
      </c>
      <c r="I57" s="36">
        <v>8</v>
      </c>
      <c r="J57" s="36">
        <v>9</v>
      </c>
      <c r="K57" s="36">
        <v>10</v>
      </c>
      <c r="L57" s="36">
        <v>11</v>
      </c>
      <c r="M57" s="36">
        <v>12</v>
      </c>
      <c r="N57" s="36">
        <v>13</v>
      </c>
      <c r="O57" s="36">
        <v>14</v>
      </c>
      <c r="P57" s="36">
        <v>15</v>
      </c>
      <c r="Q57" s="36">
        <v>16</v>
      </c>
      <c r="R57" s="36">
        <v>17</v>
      </c>
      <c r="S57" s="36">
        <v>18</v>
      </c>
      <c r="T57" s="38" t="s">
        <v>27</v>
      </c>
      <c r="U57" t="s">
        <v>111</v>
      </c>
    </row>
    <row r="58" spans="1:21">
      <c r="A58" s="37" t="s">
        <v>76</v>
      </c>
      <c r="B58" s="37">
        <v>3</v>
      </c>
      <c r="C58" s="37">
        <v>4</v>
      </c>
      <c r="D58" s="37">
        <v>6</v>
      </c>
      <c r="E58" s="37">
        <v>4</v>
      </c>
      <c r="F58" s="37">
        <v>3</v>
      </c>
      <c r="G58" s="37">
        <v>3</v>
      </c>
      <c r="H58" s="37">
        <v>4</v>
      </c>
      <c r="I58" s="37">
        <v>4</v>
      </c>
      <c r="J58" s="37">
        <v>4</v>
      </c>
      <c r="K58" s="37">
        <v>6</v>
      </c>
      <c r="L58" s="37">
        <v>4</v>
      </c>
      <c r="M58" s="37">
        <v>3</v>
      </c>
      <c r="N58" s="37">
        <v>5</v>
      </c>
      <c r="O58" s="37">
        <v>3</v>
      </c>
      <c r="P58" s="37">
        <v>4</v>
      </c>
      <c r="Q58" s="37">
        <v>4</v>
      </c>
      <c r="R58" s="37">
        <v>5</v>
      </c>
      <c r="S58" s="37">
        <v>4</v>
      </c>
      <c r="T58" s="36">
        <f>SUM(B58:S58)</f>
        <v>73</v>
      </c>
      <c r="U58" t="s">
        <v>72</v>
      </c>
    </row>
    <row r="59" spans="1:21">
      <c r="A59" s="37" t="s">
        <v>97</v>
      </c>
      <c r="B59" s="37">
        <v>6</v>
      </c>
      <c r="C59" s="37">
        <v>5</v>
      </c>
      <c r="D59" s="37">
        <v>5</v>
      </c>
      <c r="E59" s="37">
        <v>3</v>
      </c>
      <c r="F59" s="37">
        <v>5</v>
      </c>
      <c r="G59" s="37">
        <v>5</v>
      </c>
      <c r="H59" s="37">
        <v>4</v>
      </c>
      <c r="I59" s="37">
        <v>5</v>
      </c>
      <c r="J59" s="37">
        <v>5</v>
      </c>
      <c r="K59" s="37">
        <v>7</v>
      </c>
      <c r="L59" s="37">
        <v>6</v>
      </c>
      <c r="M59" s="37">
        <v>5</v>
      </c>
      <c r="N59" s="37">
        <v>6</v>
      </c>
      <c r="O59" s="37">
        <v>7</v>
      </c>
      <c r="P59" s="37">
        <v>6</v>
      </c>
      <c r="Q59" s="37">
        <v>3</v>
      </c>
      <c r="R59" s="37">
        <v>4</v>
      </c>
      <c r="S59" s="37">
        <v>6</v>
      </c>
      <c r="T59" s="36">
        <f>SUM(B59:S59)</f>
        <v>93</v>
      </c>
      <c r="U59" t="s">
        <v>35</v>
      </c>
    </row>
    <row r="60" spans="1:21">
      <c r="A60" s="37" t="s">
        <v>83</v>
      </c>
      <c r="B60" s="37">
        <v>4</v>
      </c>
      <c r="C60" s="37">
        <v>5</v>
      </c>
      <c r="D60" s="37">
        <v>5</v>
      </c>
      <c r="E60" s="37">
        <v>4</v>
      </c>
      <c r="F60" s="37">
        <v>3</v>
      </c>
      <c r="G60" s="37">
        <v>4</v>
      </c>
      <c r="H60" s="37">
        <v>2</v>
      </c>
      <c r="I60" s="37">
        <v>6</v>
      </c>
      <c r="J60" s="37">
        <v>5</v>
      </c>
      <c r="K60" s="37">
        <v>4</v>
      </c>
      <c r="L60" s="37">
        <v>3</v>
      </c>
      <c r="M60" s="37">
        <v>4</v>
      </c>
      <c r="N60" s="37">
        <v>4</v>
      </c>
      <c r="O60" s="37">
        <v>4</v>
      </c>
      <c r="P60" s="37">
        <v>4</v>
      </c>
      <c r="Q60" s="37">
        <v>4</v>
      </c>
      <c r="R60" s="37">
        <v>4</v>
      </c>
      <c r="S60" s="37">
        <v>3</v>
      </c>
      <c r="T60" s="36">
        <f>SUM(B60:S60)</f>
        <v>72</v>
      </c>
      <c r="U60" t="s">
        <v>37</v>
      </c>
    </row>
    <row r="61" spans="1:21">
      <c r="A61" s="37" t="s">
        <v>99</v>
      </c>
      <c r="B61" s="37">
        <v>4</v>
      </c>
      <c r="C61" s="37">
        <v>4</v>
      </c>
      <c r="D61" s="37">
        <v>6</v>
      </c>
      <c r="E61" s="37">
        <v>5</v>
      </c>
      <c r="F61" s="37">
        <v>6</v>
      </c>
      <c r="G61" s="37">
        <v>6</v>
      </c>
      <c r="H61" s="37">
        <v>5</v>
      </c>
      <c r="I61" s="37">
        <v>6</v>
      </c>
      <c r="J61" s="37">
        <v>8</v>
      </c>
      <c r="K61" s="37">
        <v>7</v>
      </c>
      <c r="L61" s="37">
        <v>4</v>
      </c>
      <c r="M61" s="37">
        <v>6</v>
      </c>
      <c r="N61" s="37">
        <v>6</v>
      </c>
      <c r="O61" s="37">
        <v>6</v>
      </c>
      <c r="P61" s="37">
        <v>4</v>
      </c>
      <c r="Q61" s="37">
        <v>3</v>
      </c>
      <c r="R61" s="37">
        <v>4</v>
      </c>
      <c r="S61" s="37">
        <v>7</v>
      </c>
      <c r="T61" s="36">
        <f>SUM(B61:S61)</f>
        <v>97</v>
      </c>
      <c r="U61" t="s">
        <v>29</v>
      </c>
    </row>
    <row r="63" spans="1:21" ht="15" thickBot="1">
      <c r="A63" s="36" t="s">
        <v>110</v>
      </c>
      <c r="B63" s="36">
        <v>1</v>
      </c>
      <c r="C63" s="36">
        <v>2</v>
      </c>
      <c r="D63" s="36">
        <v>3</v>
      </c>
      <c r="E63" s="36">
        <v>4</v>
      </c>
      <c r="F63" s="36">
        <v>5</v>
      </c>
      <c r="G63" s="36">
        <v>6</v>
      </c>
      <c r="H63" s="36">
        <v>7</v>
      </c>
      <c r="I63" s="36">
        <v>8</v>
      </c>
      <c r="J63" s="36">
        <v>9</v>
      </c>
      <c r="K63" s="36">
        <v>10</v>
      </c>
      <c r="L63" s="36">
        <v>11</v>
      </c>
      <c r="M63" s="36">
        <v>12</v>
      </c>
      <c r="N63" s="36">
        <v>13</v>
      </c>
      <c r="O63" s="36">
        <v>14</v>
      </c>
      <c r="P63" s="36">
        <v>15</v>
      </c>
      <c r="Q63" s="36">
        <v>16</v>
      </c>
      <c r="R63" s="36">
        <v>17</v>
      </c>
      <c r="S63" s="36">
        <v>18</v>
      </c>
      <c r="T63" s="38" t="s">
        <v>27</v>
      </c>
      <c r="U63" t="s">
        <v>111</v>
      </c>
    </row>
    <row r="64" spans="1:21">
      <c r="A64" s="37" t="s">
        <v>74</v>
      </c>
      <c r="B64" s="37">
        <v>5</v>
      </c>
      <c r="C64" s="37">
        <v>3</v>
      </c>
      <c r="D64" s="37">
        <v>4</v>
      </c>
      <c r="E64" s="37">
        <v>3</v>
      </c>
      <c r="F64" s="37">
        <v>5</v>
      </c>
      <c r="G64" s="37">
        <v>3</v>
      </c>
      <c r="H64" s="37">
        <v>3</v>
      </c>
      <c r="I64" s="37">
        <v>5</v>
      </c>
      <c r="J64" s="37">
        <v>3</v>
      </c>
      <c r="K64" s="37">
        <v>5</v>
      </c>
      <c r="L64" s="37">
        <v>4</v>
      </c>
      <c r="M64" s="37">
        <v>3</v>
      </c>
      <c r="N64" s="37">
        <v>3</v>
      </c>
      <c r="O64" s="37">
        <v>4</v>
      </c>
      <c r="P64" s="37">
        <v>3</v>
      </c>
      <c r="Q64" s="37">
        <v>4</v>
      </c>
      <c r="R64" s="37">
        <v>3</v>
      </c>
      <c r="S64" s="37">
        <v>5</v>
      </c>
      <c r="T64" s="36">
        <f>SUM(B64:S64)</f>
        <v>68</v>
      </c>
      <c r="U64" t="s">
        <v>56</v>
      </c>
    </row>
    <row r="65" spans="1:21">
      <c r="A65" s="37" t="s">
        <v>88</v>
      </c>
      <c r="B65" s="37">
        <v>4</v>
      </c>
      <c r="C65" s="37">
        <v>4</v>
      </c>
      <c r="D65" s="37">
        <v>7</v>
      </c>
      <c r="E65" s="37">
        <v>6</v>
      </c>
      <c r="F65" s="37">
        <v>4</v>
      </c>
      <c r="G65" s="37">
        <v>3</v>
      </c>
      <c r="H65" s="37">
        <v>5</v>
      </c>
      <c r="I65" s="37">
        <v>5</v>
      </c>
      <c r="J65" s="37">
        <v>5</v>
      </c>
      <c r="K65" s="37">
        <v>4</v>
      </c>
      <c r="L65" s="37">
        <v>5</v>
      </c>
      <c r="M65" s="37">
        <v>3</v>
      </c>
      <c r="N65" s="37">
        <v>4</v>
      </c>
      <c r="O65" s="37">
        <v>5</v>
      </c>
      <c r="P65" s="37">
        <v>3</v>
      </c>
      <c r="Q65" s="37">
        <v>4</v>
      </c>
      <c r="R65" s="37">
        <v>4</v>
      </c>
      <c r="S65" s="37">
        <v>5</v>
      </c>
      <c r="T65" s="36">
        <f>SUM(B65:S65)</f>
        <v>80</v>
      </c>
      <c r="U65" t="s">
        <v>37</v>
      </c>
    </row>
    <row r="66" spans="1:21">
      <c r="A66" s="37" t="s">
        <v>103</v>
      </c>
      <c r="B66" s="37">
        <v>5</v>
      </c>
      <c r="C66" s="37">
        <v>4</v>
      </c>
      <c r="D66" s="37">
        <v>6</v>
      </c>
      <c r="E66" s="37">
        <v>5</v>
      </c>
      <c r="F66" s="37">
        <v>6</v>
      </c>
      <c r="G66" s="37">
        <v>5</v>
      </c>
      <c r="H66" s="37">
        <v>5</v>
      </c>
      <c r="I66" s="37">
        <v>9</v>
      </c>
      <c r="J66" s="37">
        <v>5</v>
      </c>
      <c r="K66" s="37">
        <v>8</v>
      </c>
      <c r="L66" s="37">
        <v>7</v>
      </c>
      <c r="M66" s="37">
        <v>5</v>
      </c>
      <c r="N66" s="37">
        <v>5</v>
      </c>
      <c r="O66" s="37">
        <v>8</v>
      </c>
      <c r="P66" s="37">
        <v>3</v>
      </c>
      <c r="Q66" s="37">
        <v>6</v>
      </c>
      <c r="R66" s="37">
        <v>4</v>
      </c>
      <c r="S66" s="37">
        <v>6</v>
      </c>
      <c r="T66" s="36">
        <f>SUM(B66:S66)</f>
        <v>102</v>
      </c>
      <c r="U66" t="s">
        <v>47</v>
      </c>
    </row>
    <row r="67" spans="1:21">
      <c r="A67" s="37" t="s">
        <v>105</v>
      </c>
      <c r="B67" s="37">
        <v>7</v>
      </c>
      <c r="C67" s="37">
        <v>6</v>
      </c>
      <c r="D67" s="37">
        <v>8</v>
      </c>
      <c r="E67" s="37">
        <v>7</v>
      </c>
      <c r="F67" s="37">
        <v>6</v>
      </c>
      <c r="G67" s="37">
        <v>6</v>
      </c>
      <c r="H67" s="37">
        <v>7</v>
      </c>
      <c r="I67" s="37">
        <v>5</v>
      </c>
      <c r="J67" s="37">
        <v>5</v>
      </c>
      <c r="K67" s="37">
        <v>6</v>
      </c>
      <c r="L67" s="37">
        <v>10</v>
      </c>
      <c r="M67" s="37">
        <v>5</v>
      </c>
      <c r="N67" s="37">
        <v>7</v>
      </c>
      <c r="O67" s="37">
        <v>7</v>
      </c>
      <c r="P67" s="37">
        <v>4</v>
      </c>
      <c r="Q67" s="37">
        <v>6</v>
      </c>
      <c r="R67" s="37">
        <v>6</v>
      </c>
      <c r="S67" s="37">
        <v>8</v>
      </c>
      <c r="T67" s="36">
        <f>SUM(B67:S67)</f>
        <v>116</v>
      </c>
      <c r="U67" t="s">
        <v>50</v>
      </c>
    </row>
    <row r="70" spans="1:21" ht="15" thickBot="1">
      <c r="A70" s="36" t="s">
        <v>110</v>
      </c>
      <c r="B70" s="36">
        <v>1</v>
      </c>
      <c r="C70" s="36">
        <v>2</v>
      </c>
      <c r="D70" s="36">
        <v>3</v>
      </c>
      <c r="E70" s="36">
        <v>4</v>
      </c>
      <c r="F70" s="36">
        <v>5</v>
      </c>
      <c r="G70" s="36">
        <v>6</v>
      </c>
      <c r="H70" s="36">
        <v>7</v>
      </c>
      <c r="I70" s="36">
        <v>8</v>
      </c>
      <c r="J70" s="36">
        <v>9</v>
      </c>
      <c r="K70" s="36">
        <v>10</v>
      </c>
      <c r="L70" s="36">
        <v>11</v>
      </c>
      <c r="M70" s="36">
        <v>12</v>
      </c>
      <c r="N70" s="36">
        <v>13</v>
      </c>
      <c r="O70" s="36">
        <v>14</v>
      </c>
      <c r="P70" s="36">
        <v>15</v>
      </c>
      <c r="Q70" s="36">
        <v>16</v>
      </c>
      <c r="R70" s="36">
        <v>17</v>
      </c>
      <c r="S70" s="36">
        <v>18</v>
      </c>
      <c r="T70" s="38" t="s">
        <v>27</v>
      </c>
      <c r="U70" t="s">
        <v>111</v>
      </c>
    </row>
    <row r="71" spans="1:21">
      <c r="A71" s="37" t="s">
        <v>65</v>
      </c>
      <c r="B71" s="37">
        <v>3</v>
      </c>
      <c r="C71" s="37">
        <v>2</v>
      </c>
      <c r="D71" s="37">
        <v>3</v>
      </c>
      <c r="E71" s="37">
        <v>2</v>
      </c>
      <c r="F71" s="37">
        <v>3</v>
      </c>
      <c r="G71" s="37">
        <v>3</v>
      </c>
      <c r="H71" s="37">
        <v>2</v>
      </c>
      <c r="I71" s="37">
        <v>3</v>
      </c>
      <c r="J71" s="37">
        <v>3</v>
      </c>
      <c r="K71" s="37">
        <v>3</v>
      </c>
      <c r="L71" s="37">
        <v>3</v>
      </c>
      <c r="M71" s="37">
        <v>3</v>
      </c>
      <c r="N71" s="37">
        <v>2</v>
      </c>
      <c r="O71" s="37">
        <v>4</v>
      </c>
      <c r="P71" s="37">
        <v>3</v>
      </c>
      <c r="Q71" s="37">
        <v>2</v>
      </c>
      <c r="R71" s="37">
        <v>2</v>
      </c>
      <c r="S71" s="37">
        <v>3</v>
      </c>
      <c r="T71" s="36">
        <f>SUM(B71:S71)</f>
        <v>49</v>
      </c>
      <c r="U71" t="s">
        <v>35</v>
      </c>
    </row>
    <row r="72" spans="1:21">
      <c r="A72" s="37" t="s">
        <v>91</v>
      </c>
      <c r="B72" s="37">
        <v>5</v>
      </c>
      <c r="C72" s="37">
        <v>5</v>
      </c>
      <c r="D72" s="37">
        <v>5</v>
      </c>
      <c r="E72" s="37">
        <v>4</v>
      </c>
      <c r="F72" s="37">
        <v>4</v>
      </c>
      <c r="G72" s="37">
        <v>4</v>
      </c>
      <c r="H72" s="37">
        <v>7</v>
      </c>
      <c r="I72" s="37">
        <v>6</v>
      </c>
      <c r="J72" s="37">
        <v>3</v>
      </c>
      <c r="K72" s="37">
        <v>5</v>
      </c>
      <c r="L72" s="37">
        <v>3</v>
      </c>
      <c r="M72" s="37">
        <v>4</v>
      </c>
      <c r="N72" s="37">
        <v>5</v>
      </c>
      <c r="O72" s="37">
        <v>5</v>
      </c>
      <c r="P72" s="37">
        <v>4</v>
      </c>
      <c r="Q72" s="37">
        <v>3</v>
      </c>
      <c r="R72" s="37">
        <v>4</v>
      </c>
      <c r="S72" s="37">
        <v>6</v>
      </c>
      <c r="T72" s="36">
        <f>SUM(B72:S72)</f>
        <v>82</v>
      </c>
      <c r="U72" t="s">
        <v>39</v>
      </c>
    </row>
    <row r="73" spans="1:21">
      <c r="A73" s="37" t="s">
        <v>112</v>
      </c>
      <c r="B73" s="37">
        <v>5</v>
      </c>
      <c r="C73" s="37">
        <v>4</v>
      </c>
      <c r="D73" s="37">
        <v>7</v>
      </c>
      <c r="E73" s="37">
        <v>5</v>
      </c>
      <c r="F73" s="37">
        <v>4</v>
      </c>
      <c r="G73" s="37">
        <v>5</v>
      </c>
      <c r="H73" s="37">
        <v>4</v>
      </c>
      <c r="I73" s="37">
        <v>4</v>
      </c>
      <c r="J73" s="37">
        <v>4</v>
      </c>
      <c r="K73" s="37">
        <v>7</v>
      </c>
      <c r="L73" s="37">
        <v>3</v>
      </c>
      <c r="M73" s="37">
        <v>4</v>
      </c>
      <c r="N73" s="37">
        <v>4</v>
      </c>
      <c r="O73" s="37">
        <v>4</v>
      </c>
      <c r="P73" s="37">
        <v>4</v>
      </c>
      <c r="Q73" s="37">
        <v>6</v>
      </c>
      <c r="R73" s="37">
        <v>5</v>
      </c>
      <c r="S73" s="37">
        <v>4</v>
      </c>
      <c r="T73" s="36">
        <f>SUM(B73:S73)</f>
        <v>83</v>
      </c>
      <c r="U73" t="s">
        <v>50</v>
      </c>
    </row>
    <row r="74" spans="1:21">
      <c r="A74" s="37" t="s">
        <v>102</v>
      </c>
      <c r="B74" s="37">
        <v>5</v>
      </c>
      <c r="C74" s="37">
        <v>4</v>
      </c>
      <c r="D74" s="37">
        <v>6</v>
      </c>
      <c r="E74" s="37">
        <v>4</v>
      </c>
      <c r="F74" s="37">
        <v>6</v>
      </c>
      <c r="G74" s="37">
        <v>6</v>
      </c>
      <c r="H74" s="37">
        <v>6</v>
      </c>
      <c r="I74" s="37">
        <v>5</v>
      </c>
      <c r="J74" s="37">
        <v>4</v>
      </c>
      <c r="K74" s="37">
        <v>7</v>
      </c>
      <c r="L74" s="37">
        <v>5</v>
      </c>
      <c r="M74" s="37">
        <v>6</v>
      </c>
      <c r="N74" s="37">
        <v>7</v>
      </c>
      <c r="O74" s="37">
        <v>5</v>
      </c>
      <c r="P74" s="37">
        <v>6</v>
      </c>
      <c r="Q74" s="37">
        <v>5</v>
      </c>
      <c r="R74" s="37">
        <v>6</v>
      </c>
      <c r="S74" s="37">
        <v>6</v>
      </c>
      <c r="T74" s="36">
        <f>SUM(B74:S74)</f>
        <v>99</v>
      </c>
      <c r="U74" t="s">
        <v>69</v>
      </c>
    </row>
    <row r="76" spans="1:21" ht="15" thickBot="1">
      <c r="A76" s="36" t="s">
        <v>110</v>
      </c>
      <c r="B76" s="36">
        <v>1</v>
      </c>
      <c r="C76" s="36">
        <v>2</v>
      </c>
      <c r="D76" s="36">
        <v>3</v>
      </c>
      <c r="E76" s="36">
        <v>4</v>
      </c>
      <c r="F76" s="36">
        <v>5</v>
      </c>
      <c r="G76" s="36">
        <v>6</v>
      </c>
      <c r="H76" s="36">
        <v>7</v>
      </c>
      <c r="I76" s="36">
        <v>8</v>
      </c>
      <c r="J76" s="36">
        <v>9</v>
      </c>
      <c r="K76" s="36">
        <v>10</v>
      </c>
      <c r="L76" s="36">
        <v>11</v>
      </c>
      <c r="M76" s="36">
        <v>12</v>
      </c>
      <c r="N76" s="36">
        <v>13</v>
      </c>
      <c r="O76" s="36">
        <v>14</v>
      </c>
      <c r="P76" s="36">
        <v>15</v>
      </c>
      <c r="Q76" s="36">
        <v>16</v>
      </c>
      <c r="R76" s="36">
        <v>17</v>
      </c>
      <c r="S76" s="36">
        <v>18</v>
      </c>
      <c r="T76" s="38" t="s">
        <v>27</v>
      </c>
      <c r="U76" t="s">
        <v>111</v>
      </c>
    </row>
    <row r="77" spans="1:21">
      <c r="A77" s="37" t="s">
        <v>71</v>
      </c>
      <c r="B77" s="37">
        <v>3</v>
      </c>
      <c r="C77" s="37">
        <v>3</v>
      </c>
      <c r="D77" s="37">
        <v>4</v>
      </c>
      <c r="E77" s="37">
        <v>2</v>
      </c>
      <c r="F77" s="37">
        <v>5</v>
      </c>
      <c r="G77" s="37">
        <v>5</v>
      </c>
      <c r="H77" s="37">
        <v>2</v>
      </c>
      <c r="I77" s="37">
        <v>5</v>
      </c>
      <c r="J77" s="37">
        <v>3</v>
      </c>
      <c r="K77" s="37">
        <v>4</v>
      </c>
      <c r="L77" s="37">
        <v>4</v>
      </c>
      <c r="M77" s="37">
        <v>4</v>
      </c>
      <c r="N77" s="37">
        <v>4</v>
      </c>
      <c r="O77" s="37">
        <v>3</v>
      </c>
      <c r="P77" s="37">
        <v>3</v>
      </c>
      <c r="Q77" s="37">
        <v>4</v>
      </c>
      <c r="R77" s="37">
        <v>4</v>
      </c>
      <c r="S77" s="37">
        <v>4</v>
      </c>
      <c r="T77" s="36">
        <f>SUM(B77:S77)</f>
        <v>66</v>
      </c>
      <c r="U77" t="s">
        <v>32</v>
      </c>
    </row>
    <row r="78" spans="1:21">
      <c r="A78" s="37" t="s">
        <v>93</v>
      </c>
      <c r="B78" s="37">
        <v>4</v>
      </c>
      <c r="C78" s="37">
        <v>5</v>
      </c>
      <c r="D78" s="37">
        <v>6</v>
      </c>
      <c r="E78" s="37">
        <v>3</v>
      </c>
      <c r="F78" s="37">
        <v>5</v>
      </c>
      <c r="G78" s="37">
        <v>5</v>
      </c>
      <c r="H78" s="37">
        <v>4</v>
      </c>
      <c r="I78" s="37">
        <v>4</v>
      </c>
      <c r="J78" s="37">
        <v>4</v>
      </c>
      <c r="K78" s="37">
        <v>5</v>
      </c>
      <c r="L78" s="37">
        <v>4</v>
      </c>
      <c r="M78" s="37">
        <v>5</v>
      </c>
      <c r="N78" s="37">
        <v>5</v>
      </c>
      <c r="O78" s="37">
        <v>5</v>
      </c>
      <c r="P78" s="37">
        <v>5</v>
      </c>
      <c r="Q78" s="37">
        <v>5</v>
      </c>
      <c r="R78" s="37">
        <v>4</v>
      </c>
      <c r="S78" s="37">
        <v>5</v>
      </c>
      <c r="T78" s="36">
        <f>SUM(B78:S78)</f>
        <v>83</v>
      </c>
      <c r="U78" t="s">
        <v>56</v>
      </c>
    </row>
    <row r="79" spans="1:21">
      <c r="A79" s="37" t="s">
        <v>98</v>
      </c>
      <c r="B79" s="37">
        <v>5</v>
      </c>
      <c r="C79" s="37">
        <v>7</v>
      </c>
      <c r="D79" s="37">
        <v>5</v>
      </c>
      <c r="E79" s="37">
        <v>6</v>
      </c>
      <c r="F79" s="37">
        <v>6</v>
      </c>
      <c r="G79" s="37">
        <v>8</v>
      </c>
      <c r="H79" s="37">
        <v>5</v>
      </c>
      <c r="I79" s="37">
        <v>5</v>
      </c>
      <c r="J79" s="37">
        <v>5</v>
      </c>
      <c r="K79" s="37">
        <v>6</v>
      </c>
      <c r="L79" s="37">
        <v>4</v>
      </c>
      <c r="M79" s="37">
        <v>5</v>
      </c>
      <c r="N79" s="37">
        <v>5</v>
      </c>
      <c r="O79" s="37">
        <v>5</v>
      </c>
      <c r="P79" s="37">
        <v>5</v>
      </c>
      <c r="Q79" s="37">
        <v>5</v>
      </c>
      <c r="R79" s="37">
        <v>4</v>
      </c>
      <c r="S79" s="37">
        <v>4</v>
      </c>
      <c r="T79" s="36">
        <f>SUM(B79:S79)</f>
        <v>95</v>
      </c>
      <c r="U79" t="s">
        <v>56</v>
      </c>
    </row>
    <row r="80" spans="1:21">
      <c r="A80" s="37" t="s">
        <v>113</v>
      </c>
      <c r="B80" s="37">
        <v>7</v>
      </c>
      <c r="C80" s="37">
        <v>7</v>
      </c>
      <c r="D80" s="37">
        <v>7</v>
      </c>
      <c r="E80" s="37">
        <v>4</v>
      </c>
      <c r="F80" s="37">
        <v>5</v>
      </c>
      <c r="G80" s="37">
        <v>8</v>
      </c>
      <c r="H80" s="37">
        <v>5</v>
      </c>
      <c r="I80" s="37">
        <v>6</v>
      </c>
      <c r="J80" s="37">
        <v>6</v>
      </c>
      <c r="K80" s="37">
        <v>7</v>
      </c>
      <c r="L80" s="37">
        <v>5</v>
      </c>
      <c r="M80" s="37">
        <v>5</v>
      </c>
      <c r="N80" s="37">
        <v>8</v>
      </c>
      <c r="O80" s="37">
        <v>6</v>
      </c>
      <c r="P80" s="37">
        <v>6</v>
      </c>
      <c r="Q80" s="37">
        <v>6</v>
      </c>
      <c r="R80" s="37">
        <v>6</v>
      </c>
      <c r="S80" s="37">
        <v>8</v>
      </c>
      <c r="T80" s="36">
        <f>SUM(B80:S80)</f>
        <v>112</v>
      </c>
      <c r="U80" t="s">
        <v>56</v>
      </c>
    </row>
    <row r="82" spans="1:21" ht="15" thickBot="1">
      <c r="A82" s="36" t="s">
        <v>110</v>
      </c>
      <c r="B82" s="36">
        <v>1</v>
      </c>
      <c r="C82" s="36">
        <v>2</v>
      </c>
      <c r="D82" s="36">
        <v>3</v>
      </c>
      <c r="E82" s="36">
        <v>4</v>
      </c>
      <c r="F82" s="36">
        <v>5</v>
      </c>
      <c r="G82" s="36">
        <v>6</v>
      </c>
      <c r="H82" s="36">
        <v>7</v>
      </c>
      <c r="I82" s="36">
        <v>8</v>
      </c>
      <c r="J82" s="36">
        <v>9</v>
      </c>
      <c r="K82" s="36">
        <v>10</v>
      </c>
      <c r="L82" s="36">
        <v>11</v>
      </c>
      <c r="M82" s="36">
        <v>12</v>
      </c>
      <c r="N82" s="36">
        <v>13</v>
      </c>
      <c r="O82" s="36">
        <v>14</v>
      </c>
      <c r="P82" s="36">
        <v>15</v>
      </c>
      <c r="Q82" s="36">
        <v>16</v>
      </c>
      <c r="R82" s="36">
        <v>17</v>
      </c>
      <c r="S82" s="36">
        <v>18</v>
      </c>
      <c r="T82" s="38" t="s">
        <v>27</v>
      </c>
      <c r="U82" t="s">
        <v>111</v>
      </c>
    </row>
    <row r="83" spans="1:21">
      <c r="A83" s="37" t="s">
        <v>68</v>
      </c>
      <c r="B83" s="37">
        <v>3</v>
      </c>
      <c r="C83" s="37">
        <v>3</v>
      </c>
      <c r="D83" s="37">
        <v>5</v>
      </c>
      <c r="E83" s="37">
        <v>3</v>
      </c>
      <c r="F83" s="37">
        <v>3</v>
      </c>
      <c r="G83" s="37">
        <v>3</v>
      </c>
      <c r="H83" s="37">
        <v>4</v>
      </c>
      <c r="I83" s="37">
        <v>4</v>
      </c>
      <c r="J83" s="37">
        <v>3</v>
      </c>
      <c r="K83" s="37">
        <v>4</v>
      </c>
      <c r="L83" s="37">
        <v>3</v>
      </c>
      <c r="M83" s="37">
        <v>3</v>
      </c>
      <c r="N83" s="37">
        <v>3</v>
      </c>
      <c r="O83" s="37">
        <v>3</v>
      </c>
      <c r="P83" s="37">
        <v>3</v>
      </c>
      <c r="Q83" s="37">
        <v>3</v>
      </c>
      <c r="R83" s="37">
        <v>3</v>
      </c>
      <c r="S83" s="37">
        <v>4</v>
      </c>
      <c r="T83" s="36">
        <f>SUM(B83:S83)</f>
        <v>60</v>
      </c>
      <c r="U83" t="s">
        <v>69</v>
      </c>
    </row>
    <row r="84" spans="1:21">
      <c r="A84" s="37" t="s">
        <v>82</v>
      </c>
      <c r="B84" s="37">
        <v>3</v>
      </c>
      <c r="C84" s="37">
        <v>5</v>
      </c>
      <c r="D84" s="37">
        <v>6</v>
      </c>
      <c r="E84" s="37">
        <v>3</v>
      </c>
      <c r="F84" s="37">
        <v>4</v>
      </c>
      <c r="G84" s="37">
        <v>4</v>
      </c>
      <c r="H84" s="37">
        <v>4</v>
      </c>
      <c r="I84" s="37">
        <v>4</v>
      </c>
      <c r="J84" s="37">
        <v>3</v>
      </c>
      <c r="K84" s="37">
        <v>6</v>
      </c>
      <c r="L84" s="37">
        <v>3</v>
      </c>
      <c r="M84" s="37">
        <v>4</v>
      </c>
      <c r="N84" s="37">
        <v>4</v>
      </c>
      <c r="O84" s="37">
        <v>3</v>
      </c>
      <c r="P84" s="37">
        <v>4</v>
      </c>
      <c r="Q84" s="37">
        <v>4</v>
      </c>
      <c r="R84" s="37">
        <v>2</v>
      </c>
      <c r="S84" s="37">
        <v>4</v>
      </c>
      <c r="T84" s="36">
        <f>SUM(B84:S84)</f>
        <v>70</v>
      </c>
      <c r="U84" t="s">
        <v>69</v>
      </c>
    </row>
    <row r="85" spans="1:2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6">
        <f>SUM(B85:S85)</f>
        <v>0</v>
      </c>
    </row>
    <row r="87" spans="1:21" ht="15" thickBot="1">
      <c r="A87" s="36" t="s">
        <v>110</v>
      </c>
      <c r="B87" s="36">
        <v>1</v>
      </c>
      <c r="C87" s="36">
        <v>2</v>
      </c>
      <c r="D87" s="36">
        <v>3</v>
      </c>
      <c r="E87" s="36">
        <v>4</v>
      </c>
      <c r="F87" s="36">
        <v>5</v>
      </c>
      <c r="G87" s="36">
        <v>6</v>
      </c>
      <c r="H87" s="36">
        <v>7</v>
      </c>
      <c r="I87" s="36">
        <v>8</v>
      </c>
      <c r="J87" s="36">
        <v>9</v>
      </c>
      <c r="K87" s="36">
        <v>10</v>
      </c>
      <c r="L87" s="36">
        <v>11</v>
      </c>
      <c r="M87" s="36">
        <v>12</v>
      </c>
      <c r="N87" s="36">
        <v>13</v>
      </c>
      <c r="O87" s="36">
        <v>14</v>
      </c>
      <c r="P87" s="36">
        <v>15</v>
      </c>
      <c r="Q87" s="36">
        <v>16</v>
      </c>
      <c r="R87" s="36">
        <v>17</v>
      </c>
      <c r="S87" s="36">
        <v>18</v>
      </c>
      <c r="T87" s="38" t="s">
        <v>27</v>
      </c>
      <c r="U87" t="s">
        <v>111</v>
      </c>
    </row>
    <row r="88" spans="1:21">
      <c r="A88" s="37" t="s">
        <v>70</v>
      </c>
      <c r="B88" s="37">
        <v>3</v>
      </c>
      <c r="C88" s="37">
        <v>4</v>
      </c>
      <c r="D88" s="37">
        <v>5</v>
      </c>
      <c r="E88" s="37">
        <v>3</v>
      </c>
      <c r="F88" s="37">
        <v>2</v>
      </c>
      <c r="G88" s="37">
        <v>3</v>
      </c>
      <c r="H88" s="37">
        <v>4</v>
      </c>
      <c r="I88" s="37">
        <v>4</v>
      </c>
      <c r="J88" s="37">
        <v>3</v>
      </c>
      <c r="K88" s="37">
        <v>3</v>
      </c>
      <c r="L88" s="37">
        <v>3</v>
      </c>
      <c r="M88" s="37">
        <v>3</v>
      </c>
      <c r="N88" s="37">
        <v>3</v>
      </c>
      <c r="O88" s="37">
        <v>4</v>
      </c>
      <c r="P88" s="37">
        <v>3</v>
      </c>
      <c r="Q88" s="37">
        <v>3</v>
      </c>
      <c r="R88" s="37">
        <v>4</v>
      </c>
      <c r="S88" s="37">
        <v>3</v>
      </c>
      <c r="T88" s="36">
        <f>SUM(B88:S88)</f>
        <v>60</v>
      </c>
      <c r="U88" t="s">
        <v>39</v>
      </c>
    </row>
    <row r="89" spans="1:21">
      <c r="A89" s="37" t="s">
        <v>81</v>
      </c>
      <c r="B89" s="37">
        <v>3</v>
      </c>
      <c r="C89" s="37">
        <v>3</v>
      </c>
      <c r="D89" s="37">
        <v>5</v>
      </c>
      <c r="E89" s="37">
        <v>4</v>
      </c>
      <c r="F89" s="37">
        <v>3</v>
      </c>
      <c r="G89" s="37">
        <v>3</v>
      </c>
      <c r="H89" s="37">
        <v>4</v>
      </c>
      <c r="I89" s="37">
        <v>4</v>
      </c>
      <c r="J89" s="37">
        <v>2</v>
      </c>
      <c r="K89" s="37">
        <v>4</v>
      </c>
      <c r="L89" s="37">
        <v>4</v>
      </c>
      <c r="M89" s="37">
        <v>6</v>
      </c>
      <c r="N89" s="37">
        <v>4</v>
      </c>
      <c r="O89" s="37">
        <v>4</v>
      </c>
      <c r="P89" s="37">
        <v>4</v>
      </c>
      <c r="Q89" s="37">
        <v>3</v>
      </c>
      <c r="R89" s="37">
        <v>3</v>
      </c>
      <c r="S89" s="37">
        <v>4</v>
      </c>
      <c r="T89" s="36">
        <f>SUM(B89:S89)</f>
        <v>67</v>
      </c>
      <c r="U89" t="s">
        <v>32</v>
      </c>
    </row>
    <row r="90" spans="1:21">
      <c r="A90" s="37" t="s">
        <v>108</v>
      </c>
      <c r="B90" s="37">
        <v>6</v>
      </c>
      <c r="C90" s="37">
        <v>8</v>
      </c>
      <c r="D90" s="37">
        <v>7</v>
      </c>
      <c r="E90" s="37">
        <v>5</v>
      </c>
      <c r="F90" s="37">
        <v>7</v>
      </c>
      <c r="G90" s="37">
        <v>10</v>
      </c>
      <c r="H90" s="37">
        <v>7</v>
      </c>
      <c r="I90" s="37">
        <v>5</v>
      </c>
      <c r="J90" s="37">
        <v>8</v>
      </c>
      <c r="K90" s="37">
        <v>8</v>
      </c>
      <c r="L90" s="37">
        <v>7</v>
      </c>
      <c r="M90" s="37">
        <v>6</v>
      </c>
      <c r="N90" s="37">
        <v>7</v>
      </c>
      <c r="O90" s="37">
        <v>11</v>
      </c>
      <c r="P90" s="37">
        <v>6</v>
      </c>
      <c r="Q90" s="37">
        <v>7</v>
      </c>
      <c r="R90" s="37">
        <v>7</v>
      </c>
      <c r="S90" s="37">
        <v>10</v>
      </c>
      <c r="T90" s="36">
        <f>SUM(B90:S90)</f>
        <v>132</v>
      </c>
      <c r="U90" t="s">
        <v>29</v>
      </c>
    </row>
    <row r="91" spans="1:21">
      <c r="A91" s="37" t="s">
        <v>77</v>
      </c>
      <c r="B91" s="37">
        <v>4</v>
      </c>
      <c r="C91" s="37">
        <v>6</v>
      </c>
      <c r="D91" s="37">
        <v>4</v>
      </c>
      <c r="E91" s="37">
        <v>3</v>
      </c>
      <c r="F91" s="37">
        <v>4</v>
      </c>
      <c r="G91" s="37">
        <v>4</v>
      </c>
      <c r="H91" s="37">
        <v>5</v>
      </c>
      <c r="I91" s="37">
        <v>4</v>
      </c>
      <c r="J91" s="37">
        <v>3</v>
      </c>
      <c r="K91" s="37">
        <v>6</v>
      </c>
      <c r="L91" s="37">
        <v>4</v>
      </c>
      <c r="M91" s="37">
        <v>5</v>
      </c>
      <c r="N91" s="37">
        <v>4</v>
      </c>
      <c r="O91" s="37">
        <v>5</v>
      </c>
      <c r="P91" s="37">
        <v>4</v>
      </c>
      <c r="Q91" s="37">
        <v>3</v>
      </c>
      <c r="R91" s="37">
        <v>4</v>
      </c>
      <c r="S91" s="37">
        <v>5</v>
      </c>
      <c r="T91" s="36">
        <f>SUM(B91:S91)</f>
        <v>77</v>
      </c>
      <c r="U91" t="s">
        <v>69</v>
      </c>
    </row>
    <row r="93" spans="1:21" ht="15" thickBot="1">
      <c r="A93" s="36" t="s">
        <v>110</v>
      </c>
      <c r="B93" s="36">
        <v>1</v>
      </c>
      <c r="C93" s="36">
        <v>2</v>
      </c>
      <c r="D93" s="36">
        <v>3</v>
      </c>
      <c r="E93" s="36">
        <v>4</v>
      </c>
      <c r="F93" s="36">
        <v>5</v>
      </c>
      <c r="G93" s="36">
        <v>6</v>
      </c>
      <c r="H93" s="36">
        <v>7</v>
      </c>
      <c r="I93" s="36">
        <v>8</v>
      </c>
      <c r="J93" s="36">
        <v>9</v>
      </c>
      <c r="K93" s="36">
        <v>10</v>
      </c>
      <c r="L93" s="36">
        <v>11</v>
      </c>
      <c r="M93" s="36">
        <v>12</v>
      </c>
      <c r="N93" s="36">
        <v>13</v>
      </c>
      <c r="O93" s="36">
        <v>14</v>
      </c>
      <c r="P93" s="36">
        <v>15</v>
      </c>
      <c r="Q93" s="36">
        <v>16</v>
      </c>
      <c r="R93" s="36">
        <v>17</v>
      </c>
      <c r="S93" s="36">
        <v>18</v>
      </c>
      <c r="T93" s="38" t="s">
        <v>27</v>
      </c>
      <c r="U93" t="s">
        <v>111</v>
      </c>
    </row>
    <row r="94" spans="1:21">
      <c r="A94" s="37" t="s">
        <v>66</v>
      </c>
      <c r="B94" s="37">
        <v>3</v>
      </c>
      <c r="C94" s="37">
        <v>4</v>
      </c>
      <c r="D94" s="37">
        <v>4</v>
      </c>
      <c r="E94" s="37">
        <v>2</v>
      </c>
      <c r="F94" s="37">
        <v>3</v>
      </c>
      <c r="G94" s="37">
        <v>4</v>
      </c>
      <c r="H94" s="37">
        <v>3</v>
      </c>
      <c r="I94" s="37">
        <v>4</v>
      </c>
      <c r="J94" s="37">
        <v>2</v>
      </c>
      <c r="K94" s="37">
        <v>3</v>
      </c>
      <c r="L94" s="37">
        <v>3</v>
      </c>
      <c r="M94" s="37">
        <v>3</v>
      </c>
      <c r="N94" s="37">
        <v>4</v>
      </c>
      <c r="O94" s="37">
        <v>2</v>
      </c>
      <c r="P94" s="37">
        <v>3</v>
      </c>
      <c r="Q94" s="37">
        <v>3</v>
      </c>
      <c r="R94" s="37">
        <v>2</v>
      </c>
      <c r="S94" s="37">
        <v>4</v>
      </c>
      <c r="T94" s="36">
        <f>SUM(B94:S94)</f>
        <v>56</v>
      </c>
      <c r="U94" t="s">
        <v>39</v>
      </c>
    </row>
    <row r="95" spans="1:21">
      <c r="A95" s="37" t="s">
        <v>100</v>
      </c>
      <c r="B95" s="37">
        <v>5</v>
      </c>
      <c r="C95" s="37">
        <v>6</v>
      </c>
      <c r="D95" s="37">
        <v>8</v>
      </c>
      <c r="E95" s="37">
        <v>6</v>
      </c>
      <c r="F95" s="37">
        <v>6</v>
      </c>
      <c r="G95" s="37">
        <v>7</v>
      </c>
      <c r="H95" s="37">
        <v>5</v>
      </c>
      <c r="I95" s="37">
        <v>4</v>
      </c>
      <c r="J95" s="37">
        <v>3</v>
      </c>
      <c r="K95" s="37">
        <v>6</v>
      </c>
      <c r="L95" s="37">
        <v>5</v>
      </c>
      <c r="M95" s="37">
        <v>6</v>
      </c>
      <c r="N95" s="37">
        <v>6</v>
      </c>
      <c r="O95" s="37">
        <v>7</v>
      </c>
      <c r="P95" s="37">
        <v>5</v>
      </c>
      <c r="Q95" s="37">
        <v>4</v>
      </c>
      <c r="R95" s="37">
        <v>4</v>
      </c>
      <c r="S95" s="37">
        <v>5</v>
      </c>
      <c r="T95" s="36">
        <f>SUM(B95:S95)</f>
        <v>98</v>
      </c>
      <c r="U95" t="s">
        <v>29</v>
      </c>
    </row>
    <row r="96" spans="1:21">
      <c r="A96" s="37" t="s">
        <v>94</v>
      </c>
      <c r="B96" s="37">
        <v>5</v>
      </c>
      <c r="C96" s="37">
        <v>5</v>
      </c>
      <c r="D96" s="37">
        <v>6</v>
      </c>
      <c r="E96" s="37">
        <v>5</v>
      </c>
      <c r="F96" s="37">
        <v>5</v>
      </c>
      <c r="G96" s="37">
        <v>6</v>
      </c>
      <c r="H96" s="37">
        <v>3</v>
      </c>
      <c r="I96" s="37">
        <v>4</v>
      </c>
      <c r="J96" s="37">
        <v>3</v>
      </c>
      <c r="K96" s="37">
        <v>3</v>
      </c>
      <c r="L96" s="37">
        <v>6</v>
      </c>
      <c r="M96" s="37">
        <v>5</v>
      </c>
      <c r="N96" s="37">
        <v>4</v>
      </c>
      <c r="O96" s="37">
        <v>7</v>
      </c>
      <c r="P96" s="37">
        <v>5</v>
      </c>
      <c r="Q96" s="37">
        <v>4</v>
      </c>
      <c r="R96" s="37">
        <v>4</v>
      </c>
      <c r="S96" s="37">
        <v>5</v>
      </c>
      <c r="T96" s="36">
        <f>SUM(B96:S96)</f>
        <v>85</v>
      </c>
      <c r="U96" t="s">
        <v>32</v>
      </c>
    </row>
    <row r="97" spans="1:21">
      <c r="A97" s="37" t="s">
        <v>80</v>
      </c>
      <c r="B97" s="37">
        <v>4</v>
      </c>
      <c r="C97" s="37">
        <v>4</v>
      </c>
      <c r="D97" s="37">
        <v>4</v>
      </c>
      <c r="E97" s="37">
        <v>3</v>
      </c>
      <c r="F97" s="37">
        <v>3</v>
      </c>
      <c r="G97" s="37">
        <v>2</v>
      </c>
      <c r="H97" s="37">
        <v>3</v>
      </c>
      <c r="I97" s="37">
        <v>4</v>
      </c>
      <c r="J97" s="37">
        <v>4</v>
      </c>
      <c r="K97" s="37">
        <v>4</v>
      </c>
      <c r="L97" s="37">
        <v>3</v>
      </c>
      <c r="M97" s="37">
        <v>3</v>
      </c>
      <c r="N97" s="37">
        <v>4</v>
      </c>
      <c r="O97" s="37">
        <v>3</v>
      </c>
      <c r="P97" s="37">
        <v>3</v>
      </c>
      <c r="Q97" s="37">
        <v>5</v>
      </c>
      <c r="R97" s="37">
        <v>4</v>
      </c>
      <c r="S97" s="37">
        <v>4</v>
      </c>
      <c r="T97" s="36">
        <f>SUM(B97:S97)</f>
        <v>64</v>
      </c>
      <c r="U97" t="s">
        <v>69</v>
      </c>
    </row>
    <row r="99" spans="1:21" ht="15" thickBot="1">
      <c r="A99" s="36" t="s">
        <v>110</v>
      </c>
      <c r="B99" s="36">
        <v>1</v>
      </c>
      <c r="C99" s="36">
        <v>2</v>
      </c>
      <c r="D99" s="36">
        <v>3</v>
      </c>
      <c r="E99" s="36">
        <v>4</v>
      </c>
      <c r="F99" s="36">
        <v>5</v>
      </c>
      <c r="G99" s="36">
        <v>6</v>
      </c>
      <c r="H99" s="36">
        <v>7</v>
      </c>
      <c r="I99" s="36">
        <v>8</v>
      </c>
      <c r="J99" s="36">
        <v>9</v>
      </c>
      <c r="K99" s="36">
        <v>10</v>
      </c>
      <c r="L99" s="36">
        <v>11</v>
      </c>
      <c r="M99" s="36">
        <v>12</v>
      </c>
      <c r="N99" s="36">
        <v>13</v>
      </c>
      <c r="O99" s="36">
        <v>14</v>
      </c>
      <c r="P99" s="36">
        <v>15</v>
      </c>
      <c r="Q99" s="36">
        <v>16</v>
      </c>
      <c r="R99" s="36">
        <v>17</v>
      </c>
      <c r="S99" s="36">
        <v>18</v>
      </c>
      <c r="T99" s="38" t="s">
        <v>27</v>
      </c>
      <c r="U99" t="s">
        <v>111</v>
      </c>
    </row>
    <row r="100" spans="1:21">
      <c r="A100" s="37" t="s">
        <v>73</v>
      </c>
      <c r="B100" s="37">
        <v>3</v>
      </c>
      <c r="C100" s="37">
        <v>3</v>
      </c>
      <c r="D100" s="37">
        <v>4</v>
      </c>
      <c r="E100" s="37">
        <v>3</v>
      </c>
      <c r="F100" s="37">
        <v>4</v>
      </c>
      <c r="G100" s="37">
        <v>4</v>
      </c>
      <c r="H100" s="37">
        <v>4</v>
      </c>
      <c r="I100" s="37">
        <v>3</v>
      </c>
      <c r="J100" s="37">
        <v>3</v>
      </c>
      <c r="K100" s="37">
        <v>5</v>
      </c>
      <c r="L100" s="37">
        <v>3</v>
      </c>
      <c r="M100" s="37">
        <v>4</v>
      </c>
      <c r="N100" s="37">
        <v>4</v>
      </c>
      <c r="O100" s="37">
        <v>4</v>
      </c>
      <c r="P100" s="37">
        <v>3</v>
      </c>
      <c r="Q100" s="37">
        <v>3</v>
      </c>
      <c r="R100" s="37">
        <v>4</v>
      </c>
      <c r="S100" s="37">
        <v>6</v>
      </c>
      <c r="T100" s="36">
        <f>SUM(B100:S100)</f>
        <v>67</v>
      </c>
      <c r="U100" t="s">
        <v>47</v>
      </c>
    </row>
    <row r="101" spans="1:21">
      <c r="A101" s="37" t="s">
        <v>84</v>
      </c>
      <c r="B101" s="37">
        <v>4</v>
      </c>
      <c r="C101" s="37">
        <v>4</v>
      </c>
      <c r="D101" s="37">
        <v>5</v>
      </c>
      <c r="E101" s="37">
        <v>3</v>
      </c>
      <c r="F101" s="37">
        <v>3</v>
      </c>
      <c r="G101" s="37">
        <v>6</v>
      </c>
      <c r="H101" s="37">
        <v>3</v>
      </c>
      <c r="I101" s="37">
        <v>4</v>
      </c>
      <c r="J101" s="37">
        <v>5</v>
      </c>
      <c r="K101" s="37">
        <v>5</v>
      </c>
      <c r="L101" s="37">
        <v>4</v>
      </c>
      <c r="M101" s="37">
        <v>4</v>
      </c>
      <c r="N101" s="37">
        <v>4</v>
      </c>
      <c r="O101" s="37">
        <v>4</v>
      </c>
      <c r="P101" s="37">
        <v>5</v>
      </c>
      <c r="Q101" s="37">
        <v>4</v>
      </c>
      <c r="R101" s="37">
        <v>4</v>
      </c>
      <c r="S101" s="37">
        <v>4</v>
      </c>
      <c r="T101" s="36">
        <f>SUM(B101:S101)</f>
        <v>75</v>
      </c>
      <c r="U101" t="s">
        <v>39</v>
      </c>
    </row>
    <row r="102" spans="1:21">
      <c r="A102" s="37" t="s">
        <v>101</v>
      </c>
      <c r="B102" s="37">
        <v>4</v>
      </c>
      <c r="C102" s="37">
        <v>5</v>
      </c>
      <c r="D102" s="37">
        <v>6</v>
      </c>
      <c r="E102" s="37">
        <v>3</v>
      </c>
      <c r="F102" s="37">
        <v>5</v>
      </c>
      <c r="G102" s="37">
        <v>8</v>
      </c>
      <c r="H102" s="37">
        <v>6</v>
      </c>
      <c r="I102" s="37">
        <v>4</v>
      </c>
      <c r="J102" s="37">
        <v>5</v>
      </c>
      <c r="K102" s="37">
        <v>6</v>
      </c>
      <c r="L102" s="37">
        <v>5</v>
      </c>
      <c r="M102" s="37">
        <v>6</v>
      </c>
      <c r="N102" s="37">
        <v>8</v>
      </c>
      <c r="O102" s="37">
        <v>4</v>
      </c>
      <c r="P102" s="37">
        <v>6</v>
      </c>
      <c r="Q102" s="37">
        <v>5</v>
      </c>
      <c r="R102" s="37">
        <v>6</v>
      </c>
      <c r="S102" s="37">
        <v>6</v>
      </c>
      <c r="T102" s="36">
        <f>SUM(B102:S102)</f>
        <v>98</v>
      </c>
      <c r="U102" t="s">
        <v>69</v>
      </c>
    </row>
    <row r="103" spans="1:21">
      <c r="A103" s="37" t="s">
        <v>106</v>
      </c>
      <c r="B103" s="37">
        <v>6</v>
      </c>
      <c r="C103" s="37">
        <v>6</v>
      </c>
      <c r="D103" s="37">
        <v>7</v>
      </c>
      <c r="E103" s="37">
        <v>5</v>
      </c>
      <c r="F103" s="37">
        <v>6</v>
      </c>
      <c r="G103" s="37">
        <v>8</v>
      </c>
      <c r="H103" s="37">
        <v>6</v>
      </c>
      <c r="I103" s="37">
        <v>8</v>
      </c>
      <c r="J103" s="37">
        <v>5</v>
      </c>
      <c r="K103" s="37">
        <v>7</v>
      </c>
      <c r="L103" s="37">
        <v>5</v>
      </c>
      <c r="M103" s="37">
        <v>6</v>
      </c>
      <c r="N103" s="37">
        <v>12</v>
      </c>
      <c r="O103" s="37">
        <v>7</v>
      </c>
      <c r="P103" s="37">
        <v>6</v>
      </c>
      <c r="Q103" s="37">
        <v>7</v>
      </c>
      <c r="R103" s="37">
        <v>6</v>
      </c>
      <c r="S103" s="37">
        <v>6</v>
      </c>
      <c r="T103" s="36">
        <f>SUM(B103:S103)</f>
        <v>119</v>
      </c>
      <c r="U103" t="s">
        <v>69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5DC47-E057-4CA9-AF80-B6D9F4B4A72A}">
  <dimension ref="A1:U46"/>
  <sheetViews>
    <sheetView topLeftCell="A33" zoomScale="60" zoomScaleNormal="60" workbookViewId="0">
      <selection activeCell="A36" sqref="A36:B36"/>
    </sheetView>
  </sheetViews>
  <sheetFormatPr defaultRowHeight="14.5"/>
  <cols>
    <col min="1" max="1" width="17.7265625" customWidth="1"/>
    <col min="2" max="2" width="10.54296875" bestFit="1" customWidth="1"/>
    <col min="3" max="3" width="7" customWidth="1"/>
    <col min="4" max="5" width="8.453125" customWidth="1"/>
    <col min="6" max="6" width="7.1796875" customWidth="1"/>
    <col min="7" max="7" width="15.81640625" customWidth="1"/>
    <col min="8" max="8" width="8.453125" customWidth="1"/>
    <col min="9" max="9" width="8.81640625" customWidth="1"/>
    <col min="10" max="11" width="7.54296875" customWidth="1"/>
    <col min="12" max="12" width="8.453125" customWidth="1"/>
    <col min="13" max="13" width="14.453125" customWidth="1"/>
  </cols>
  <sheetData>
    <row r="1" spans="1:18">
      <c r="A1" s="5" t="s">
        <v>72</v>
      </c>
      <c r="B1" t="s">
        <v>116</v>
      </c>
      <c r="C1" t="s">
        <v>117</v>
      </c>
      <c r="D1" t="s">
        <v>118</v>
      </c>
      <c r="F1" s="6"/>
      <c r="G1" s="5" t="s">
        <v>37</v>
      </c>
      <c r="H1" t="s">
        <v>116</v>
      </c>
      <c r="I1" t="s">
        <v>117</v>
      </c>
      <c r="J1" t="s">
        <v>118</v>
      </c>
      <c r="L1" s="6"/>
      <c r="M1" s="5" t="s">
        <v>119</v>
      </c>
      <c r="N1" t="s">
        <v>116</v>
      </c>
      <c r="O1" t="s">
        <v>117</v>
      </c>
      <c r="P1" t="s">
        <v>118</v>
      </c>
      <c r="R1" s="6"/>
    </row>
    <row r="2" spans="1:18">
      <c r="A2" t="s">
        <v>120</v>
      </c>
      <c r="B2">
        <v>141</v>
      </c>
      <c r="C2">
        <v>105</v>
      </c>
      <c r="D2">
        <v>149</v>
      </c>
      <c r="E2" s="5">
        <f>SUM(B2:D2)</f>
        <v>395</v>
      </c>
      <c r="F2" s="6"/>
      <c r="G2" t="s">
        <v>121</v>
      </c>
      <c r="H2">
        <v>115</v>
      </c>
      <c r="I2">
        <v>138</v>
      </c>
      <c r="J2">
        <v>121</v>
      </c>
      <c r="K2" s="5">
        <f t="shared" ref="K2:K5" si="0">SUM(H2:J2)</f>
        <v>374</v>
      </c>
      <c r="L2" s="6"/>
      <c r="M2" t="s">
        <v>122</v>
      </c>
      <c r="N2" s="7">
        <v>126</v>
      </c>
      <c r="O2" s="7">
        <v>184</v>
      </c>
      <c r="P2" s="7">
        <v>157</v>
      </c>
      <c r="Q2" s="5">
        <f t="shared" ref="Q2:Q5" si="1">SUM(N2:P2)</f>
        <v>467</v>
      </c>
      <c r="R2" s="6"/>
    </row>
    <row r="3" spans="1:18">
      <c r="A3" t="s">
        <v>123</v>
      </c>
      <c r="B3">
        <v>115</v>
      </c>
      <c r="C3">
        <v>140</v>
      </c>
      <c r="D3">
        <v>121</v>
      </c>
      <c r="E3" s="5">
        <f t="shared" ref="E3:E5" si="2">SUM(B3:D3)</f>
        <v>376</v>
      </c>
      <c r="F3" s="6"/>
      <c r="G3" t="s">
        <v>124</v>
      </c>
      <c r="H3">
        <v>147</v>
      </c>
      <c r="I3">
        <v>80</v>
      </c>
      <c r="J3">
        <v>147</v>
      </c>
      <c r="K3" s="5">
        <f t="shared" si="0"/>
        <v>374</v>
      </c>
      <c r="L3" s="6"/>
      <c r="M3" t="s">
        <v>125</v>
      </c>
      <c r="N3" s="7">
        <v>157</v>
      </c>
      <c r="O3" s="7">
        <v>191</v>
      </c>
      <c r="P3" s="7">
        <v>150</v>
      </c>
      <c r="Q3" s="5">
        <f t="shared" si="1"/>
        <v>498</v>
      </c>
      <c r="R3" s="6"/>
    </row>
    <row r="4" spans="1:18">
      <c r="A4" t="s">
        <v>126</v>
      </c>
      <c r="B4">
        <v>77</v>
      </c>
      <c r="C4">
        <v>86</v>
      </c>
      <c r="D4">
        <v>108</v>
      </c>
      <c r="E4" s="5">
        <f t="shared" si="2"/>
        <v>271</v>
      </c>
      <c r="F4" s="6"/>
      <c r="G4" t="s">
        <v>127</v>
      </c>
      <c r="H4">
        <v>170</v>
      </c>
      <c r="I4">
        <v>151</v>
      </c>
      <c r="J4">
        <v>148</v>
      </c>
      <c r="K4" s="5">
        <f t="shared" si="0"/>
        <v>469</v>
      </c>
      <c r="L4" s="6"/>
      <c r="M4" t="s">
        <v>128</v>
      </c>
      <c r="N4" s="7">
        <v>176</v>
      </c>
      <c r="O4" s="7">
        <v>124</v>
      </c>
      <c r="P4" s="7">
        <v>130</v>
      </c>
      <c r="Q4" s="5">
        <f t="shared" si="1"/>
        <v>430</v>
      </c>
      <c r="R4" s="6"/>
    </row>
    <row r="5" spans="1:18" ht="15" thickBot="1">
      <c r="A5" t="s">
        <v>129</v>
      </c>
      <c r="B5" s="4">
        <v>142</v>
      </c>
      <c r="C5" s="4">
        <v>148</v>
      </c>
      <c r="D5" s="4">
        <v>151</v>
      </c>
      <c r="E5" s="5">
        <f t="shared" si="2"/>
        <v>441</v>
      </c>
      <c r="F5" s="6"/>
      <c r="G5" t="s">
        <v>130</v>
      </c>
      <c r="H5" s="4">
        <v>95</v>
      </c>
      <c r="I5" s="4">
        <v>119</v>
      </c>
      <c r="J5" s="4">
        <v>117</v>
      </c>
      <c r="K5" s="5">
        <f t="shared" si="0"/>
        <v>331</v>
      </c>
      <c r="L5" s="6"/>
      <c r="M5" t="s">
        <v>131</v>
      </c>
      <c r="N5" s="8">
        <v>109</v>
      </c>
      <c r="O5" s="8">
        <v>68</v>
      </c>
      <c r="P5" s="8">
        <v>129</v>
      </c>
      <c r="Q5" s="5">
        <f t="shared" si="1"/>
        <v>306</v>
      </c>
      <c r="R5" s="6"/>
    </row>
    <row r="6" spans="1:18" ht="15" thickTop="1">
      <c r="A6" s="5">
        <f>SUM(B6:D6)</f>
        <v>1483</v>
      </c>
      <c r="B6">
        <f t="shared" ref="B6:D6" si="3">SUM(B2:B5)</f>
        <v>475</v>
      </c>
      <c r="C6">
        <f t="shared" si="3"/>
        <v>479</v>
      </c>
      <c r="D6">
        <f t="shared" si="3"/>
        <v>529</v>
      </c>
      <c r="E6" s="5">
        <f>SUM(E2:E5)</f>
        <v>1483</v>
      </c>
      <c r="F6" s="6"/>
      <c r="G6" s="5">
        <f>SUM(H6:J6)</f>
        <v>1548</v>
      </c>
      <c r="H6">
        <f t="shared" ref="H6:J6" si="4">SUM(H2:H5)</f>
        <v>527</v>
      </c>
      <c r="I6">
        <f t="shared" si="4"/>
        <v>488</v>
      </c>
      <c r="J6">
        <f t="shared" si="4"/>
        <v>533</v>
      </c>
      <c r="K6" s="5">
        <f>SUM(K2:K5)</f>
        <v>1548</v>
      </c>
      <c r="L6" s="6"/>
      <c r="M6" s="5">
        <f>SUM(N6:P6)</f>
        <v>1701</v>
      </c>
      <c r="N6">
        <f t="shared" ref="N6:P6" si="5">SUM(N2:N5)</f>
        <v>568</v>
      </c>
      <c r="O6">
        <f t="shared" si="5"/>
        <v>567</v>
      </c>
      <c r="P6">
        <f t="shared" si="5"/>
        <v>566</v>
      </c>
      <c r="Q6" s="5">
        <f>SUM(Q2:Q5)</f>
        <v>1701</v>
      </c>
      <c r="R6" s="6"/>
    </row>
    <row r="7" spans="1:18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R7" s="6"/>
    </row>
    <row r="8" spans="1:18">
      <c r="A8" s="5" t="s">
        <v>29</v>
      </c>
      <c r="B8" t="s">
        <v>116</v>
      </c>
      <c r="C8" t="s">
        <v>117</v>
      </c>
      <c r="D8" t="s">
        <v>118</v>
      </c>
      <c r="F8" s="6"/>
      <c r="G8" s="5" t="s">
        <v>132</v>
      </c>
      <c r="H8" t="s">
        <v>116</v>
      </c>
      <c r="I8" t="s">
        <v>117</v>
      </c>
      <c r="J8" t="s">
        <v>118</v>
      </c>
      <c r="L8" s="6"/>
      <c r="M8" s="5" t="s">
        <v>133</v>
      </c>
      <c r="N8" t="s">
        <v>116</v>
      </c>
      <c r="O8" t="s">
        <v>117</v>
      </c>
      <c r="P8" t="s">
        <v>118</v>
      </c>
      <c r="R8" s="6"/>
    </row>
    <row r="9" spans="1:18">
      <c r="A9" t="s">
        <v>134</v>
      </c>
      <c r="B9">
        <v>140</v>
      </c>
      <c r="C9">
        <v>146</v>
      </c>
      <c r="D9">
        <v>107</v>
      </c>
      <c r="E9" s="5">
        <f t="shared" ref="E9:E12" si="6">SUM(B9:D9)</f>
        <v>393</v>
      </c>
      <c r="F9" s="6"/>
      <c r="G9" t="s">
        <v>135</v>
      </c>
      <c r="H9" s="7">
        <v>122</v>
      </c>
      <c r="I9" s="7">
        <v>131</v>
      </c>
      <c r="J9" s="7">
        <v>168</v>
      </c>
      <c r="K9" s="5">
        <f t="shared" ref="K9:K12" si="7">SUM(H9:J9)</f>
        <v>421</v>
      </c>
      <c r="L9" s="6"/>
      <c r="M9" t="s">
        <v>136</v>
      </c>
      <c r="N9" s="7">
        <v>117</v>
      </c>
      <c r="O9" s="7">
        <v>109</v>
      </c>
      <c r="P9" s="7">
        <v>134</v>
      </c>
      <c r="Q9" s="5">
        <f t="shared" ref="Q9:Q12" si="8">SUM(N9:P9)</f>
        <v>360</v>
      </c>
      <c r="R9" s="6"/>
    </row>
    <row r="10" spans="1:18">
      <c r="A10" t="s">
        <v>137</v>
      </c>
      <c r="B10">
        <v>100</v>
      </c>
      <c r="C10">
        <v>93</v>
      </c>
      <c r="D10">
        <v>105</v>
      </c>
      <c r="E10" s="5">
        <f t="shared" si="6"/>
        <v>298</v>
      </c>
      <c r="F10" s="6"/>
      <c r="G10" t="s">
        <v>138</v>
      </c>
      <c r="H10" s="7">
        <v>111</v>
      </c>
      <c r="I10" s="7">
        <v>115</v>
      </c>
      <c r="J10" s="7">
        <v>116</v>
      </c>
      <c r="K10" s="5">
        <f t="shared" si="7"/>
        <v>342</v>
      </c>
      <c r="L10" s="6"/>
      <c r="M10" t="s">
        <v>139</v>
      </c>
      <c r="N10" s="7">
        <v>133</v>
      </c>
      <c r="O10" s="7">
        <v>138</v>
      </c>
      <c r="P10" s="7">
        <v>139</v>
      </c>
      <c r="Q10" s="5">
        <f t="shared" si="8"/>
        <v>410</v>
      </c>
      <c r="R10" s="6"/>
    </row>
    <row r="11" spans="1:18">
      <c r="A11" t="s">
        <v>140</v>
      </c>
      <c r="B11">
        <v>94</v>
      </c>
      <c r="C11">
        <v>93</v>
      </c>
      <c r="D11">
        <v>77</v>
      </c>
      <c r="E11" s="5">
        <f>SUM(A11:D11)</f>
        <v>264</v>
      </c>
      <c r="F11" s="6"/>
      <c r="G11" t="s">
        <v>141</v>
      </c>
      <c r="H11" s="7">
        <v>122</v>
      </c>
      <c r="I11" s="7">
        <v>139</v>
      </c>
      <c r="J11" s="7">
        <v>104</v>
      </c>
      <c r="K11" s="5">
        <f t="shared" si="7"/>
        <v>365</v>
      </c>
      <c r="L11" s="6"/>
      <c r="M11" t="s">
        <v>142</v>
      </c>
      <c r="N11" s="7">
        <v>169</v>
      </c>
      <c r="O11" s="7">
        <v>144</v>
      </c>
      <c r="P11" s="7">
        <v>115</v>
      </c>
      <c r="Q11" s="5">
        <f t="shared" si="8"/>
        <v>428</v>
      </c>
      <c r="R11" s="6"/>
    </row>
    <row r="12" spans="1:18" ht="15" thickBot="1">
      <c r="A12" t="s">
        <v>143</v>
      </c>
      <c r="B12" s="4">
        <v>56</v>
      </c>
      <c r="C12" s="4">
        <v>80</v>
      </c>
      <c r="D12" s="4">
        <v>78</v>
      </c>
      <c r="E12" s="5">
        <f t="shared" si="6"/>
        <v>214</v>
      </c>
      <c r="F12" s="6"/>
      <c r="G12" t="s">
        <v>144</v>
      </c>
      <c r="H12" s="8">
        <v>104</v>
      </c>
      <c r="I12" s="8">
        <v>128</v>
      </c>
      <c r="J12" s="8">
        <v>113</v>
      </c>
      <c r="K12" s="5">
        <f t="shared" si="7"/>
        <v>345</v>
      </c>
      <c r="L12" s="6"/>
      <c r="M12" t="s">
        <v>145</v>
      </c>
      <c r="N12" s="8">
        <v>87</v>
      </c>
      <c r="O12" s="8">
        <v>92</v>
      </c>
      <c r="P12" s="8">
        <v>66</v>
      </c>
      <c r="Q12" s="5">
        <f t="shared" si="8"/>
        <v>245</v>
      </c>
      <c r="R12" s="6"/>
    </row>
    <row r="13" spans="1:18" ht="15" thickTop="1">
      <c r="A13" s="5">
        <f>SUM(B13:D13)</f>
        <v>1169</v>
      </c>
      <c r="B13">
        <f t="shared" ref="B13:D13" si="9">SUM(B9:B12)</f>
        <v>390</v>
      </c>
      <c r="C13">
        <f t="shared" si="9"/>
        <v>412</v>
      </c>
      <c r="D13">
        <f t="shared" si="9"/>
        <v>367</v>
      </c>
      <c r="E13" s="5">
        <f>SUM(E9:E12)</f>
        <v>1169</v>
      </c>
      <c r="F13" s="6"/>
      <c r="G13" s="5">
        <f>SUM(H13:J13)</f>
        <v>1473</v>
      </c>
      <c r="H13">
        <f t="shared" ref="H13:J13" si="10">SUM(H9:H12)</f>
        <v>459</v>
      </c>
      <c r="I13">
        <f t="shared" si="10"/>
        <v>513</v>
      </c>
      <c r="J13">
        <f t="shared" si="10"/>
        <v>501</v>
      </c>
      <c r="K13" s="5">
        <f>SUM(K9:K12)</f>
        <v>1473</v>
      </c>
      <c r="L13" s="6"/>
      <c r="M13" s="5">
        <f>SUM(N13:P13)</f>
        <v>1443</v>
      </c>
      <c r="N13">
        <f t="shared" ref="N13:P13" si="11">SUM(N9:N12)</f>
        <v>506</v>
      </c>
      <c r="O13">
        <f t="shared" si="11"/>
        <v>483</v>
      </c>
      <c r="P13">
        <f t="shared" si="11"/>
        <v>454</v>
      </c>
      <c r="Q13" s="5">
        <f>SUM(Q9:Q12)</f>
        <v>1443</v>
      </c>
      <c r="R13" s="6"/>
    </row>
    <row r="14" spans="1:18">
      <c r="A14" s="6"/>
      <c r="B14" s="6"/>
      <c r="C14" s="6"/>
      <c r="D14" s="6"/>
      <c r="E14" s="6"/>
      <c r="F14" s="6"/>
      <c r="L14" s="6"/>
      <c r="M14" s="6"/>
      <c r="N14" s="6"/>
      <c r="O14" s="6"/>
      <c r="P14" s="6"/>
      <c r="Q14" s="6"/>
      <c r="R14" s="6"/>
    </row>
    <row r="15" spans="1:18">
      <c r="A15" s="5" t="s">
        <v>32</v>
      </c>
      <c r="B15" t="s">
        <v>116</v>
      </c>
      <c r="C15" t="s">
        <v>117</v>
      </c>
      <c r="D15" t="s">
        <v>118</v>
      </c>
      <c r="F15" s="6"/>
      <c r="G15" s="5" t="s">
        <v>146</v>
      </c>
      <c r="H15" t="s">
        <v>116</v>
      </c>
      <c r="I15" t="s">
        <v>117</v>
      </c>
      <c r="J15" t="s">
        <v>118</v>
      </c>
      <c r="L15" s="6"/>
      <c r="M15" s="5" t="s">
        <v>50</v>
      </c>
      <c r="N15" t="s">
        <v>116</v>
      </c>
      <c r="O15" t="s">
        <v>117</v>
      </c>
      <c r="P15" t="s">
        <v>118</v>
      </c>
      <c r="R15" s="6"/>
    </row>
    <row r="16" spans="1:18">
      <c r="A16" t="s">
        <v>147</v>
      </c>
      <c r="B16">
        <v>145</v>
      </c>
      <c r="C16">
        <v>114</v>
      </c>
      <c r="D16">
        <v>148</v>
      </c>
      <c r="E16" s="5">
        <f t="shared" ref="E16:E19" si="12">SUM(B16:D16)</f>
        <v>407</v>
      </c>
      <c r="F16" s="6"/>
      <c r="G16" t="s">
        <v>148</v>
      </c>
      <c r="H16" s="7">
        <v>193</v>
      </c>
      <c r="I16" s="7">
        <v>164</v>
      </c>
      <c r="J16" s="7">
        <v>181</v>
      </c>
      <c r="K16" s="5">
        <f t="shared" ref="K16:K19" si="13">SUM(H16:J16)</f>
        <v>538</v>
      </c>
      <c r="L16" s="6"/>
      <c r="M16" t="s">
        <v>149</v>
      </c>
      <c r="N16">
        <v>98</v>
      </c>
      <c r="O16">
        <v>124</v>
      </c>
      <c r="P16">
        <v>108</v>
      </c>
      <c r="Q16" s="5">
        <f t="shared" ref="Q16:Q19" si="14">SUM(N16:P16)</f>
        <v>330</v>
      </c>
      <c r="R16" s="6"/>
    </row>
    <row r="17" spans="1:21">
      <c r="A17" t="s">
        <v>150</v>
      </c>
      <c r="B17">
        <v>92</v>
      </c>
      <c r="C17">
        <v>118</v>
      </c>
      <c r="D17">
        <v>170</v>
      </c>
      <c r="E17" s="5">
        <f t="shared" si="12"/>
        <v>380</v>
      </c>
      <c r="F17" s="6"/>
      <c r="G17" t="s">
        <v>151</v>
      </c>
      <c r="H17" s="7">
        <v>145</v>
      </c>
      <c r="I17" s="7">
        <v>170</v>
      </c>
      <c r="J17" s="7">
        <v>181</v>
      </c>
      <c r="K17" s="5">
        <f t="shared" si="13"/>
        <v>496</v>
      </c>
      <c r="L17" s="6"/>
      <c r="M17" t="s">
        <v>152</v>
      </c>
      <c r="N17">
        <v>132</v>
      </c>
      <c r="O17">
        <v>124</v>
      </c>
      <c r="P17">
        <v>125</v>
      </c>
      <c r="Q17" s="5">
        <f t="shared" si="14"/>
        <v>381</v>
      </c>
      <c r="R17" s="6"/>
    </row>
    <row r="18" spans="1:21">
      <c r="A18" t="s">
        <v>153</v>
      </c>
      <c r="B18">
        <v>76</v>
      </c>
      <c r="C18">
        <v>112</v>
      </c>
      <c r="D18">
        <v>80</v>
      </c>
      <c r="E18" s="5">
        <f t="shared" si="12"/>
        <v>268</v>
      </c>
      <c r="F18" s="6"/>
      <c r="G18" t="s">
        <v>154</v>
      </c>
      <c r="H18" s="7">
        <v>134</v>
      </c>
      <c r="I18" s="7">
        <v>128</v>
      </c>
      <c r="J18" s="7">
        <v>203</v>
      </c>
      <c r="K18" s="5">
        <f t="shared" si="13"/>
        <v>465</v>
      </c>
      <c r="L18" s="6"/>
      <c r="M18" t="s">
        <v>155</v>
      </c>
      <c r="N18">
        <v>73</v>
      </c>
      <c r="O18">
        <v>58</v>
      </c>
      <c r="P18">
        <v>113</v>
      </c>
      <c r="Q18" s="5">
        <f t="shared" si="14"/>
        <v>244</v>
      </c>
      <c r="R18" s="6"/>
    </row>
    <row r="19" spans="1:21" ht="15" thickBot="1">
      <c r="A19" t="s">
        <v>156</v>
      </c>
      <c r="B19" s="4">
        <v>123</v>
      </c>
      <c r="C19" s="4">
        <v>163</v>
      </c>
      <c r="D19" s="4">
        <v>111</v>
      </c>
      <c r="E19" s="5">
        <f t="shared" si="12"/>
        <v>397</v>
      </c>
      <c r="F19" s="6"/>
      <c r="G19" t="s">
        <v>157</v>
      </c>
      <c r="H19" s="8">
        <v>75</v>
      </c>
      <c r="I19" s="8">
        <v>96</v>
      </c>
      <c r="J19" s="8">
        <v>77</v>
      </c>
      <c r="K19" s="5">
        <f t="shared" si="13"/>
        <v>248</v>
      </c>
      <c r="L19" s="6"/>
      <c r="M19" t="s">
        <v>158</v>
      </c>
      <c r="N19" s="4">
        <v>86</v>
      </c>
      <c r="O19" s="4">
        <v>105</v>
      </c>
      <c r="P19" s="4">
        <v>110</v>
      </c>
      <c r="Q19" s="5">
        <f t="shared" si="14"/>
        <v>301</v>
      </c>
      <c r="R19" s="6"/>
      <c r="U19" t="s">
        <v>62</v>
      </c>
    </row>
    <row r="20" spans="1:21" ht="15" thickTop="1">
      <c r="A20" s="5">
        <f>SUM(B20:D20)</f>
        <v>1452</v>
      </c>
      <c r="B20">
        <f t="shared" ref="B20:D20" si="15">SUM(B16:B19)</f>
        <v>436</v>
      </c>
      <c r="C20">
        <f t="shared" si="15"/>
        <v>507</v>
      </c>
      <c r="D20">
        <f t="shared" si="15"/>
        <v>509</v>
      </c>
      <c r="E20" s="5">
        <f>SUM(E16:E19)</f>
        <v>1452</v>
      </c>
      <c r="F20" s="6"/>
      <c r="G20" s="5">
        <f>SUM(H20:J20)</f>
        <v>1747</v>
      </c>
      <c r="H20">
        <f t="shared" ref="H20:J20" si="16">SUM(H16:H19)</f>
        <v>547</v>
      </c>
      <c r="I20">
        <f t="shared" si="16"/>
        <v>558</v>
      </c>
      <c r="J20">
        <f t="shared" si="16"/>
        <v>642</v>
      </c>
      <c r="K20" s="5">
        <f>SUM(K16:K19)</f>
        <v>1747</v>
      </c>
      <c r="L20" s="6"/>
      <c r="M20" s="5">
        <f>SUM(N20:P20)</f>
        <v>1256</v>
      </c>
      <c r="N20">
        <f t="shared" ref="N20:P20" si="17">SUM(N16:N19)</f>
        <v>389</v>
      </c>
      <c r="O20">
        <f t="shared" si="17"/>
        <v>411</v>
      </c>
      <c r="P20">
        <f t="shared" si="17"/>
        <v>456</v>
      </c>
      <c r="Q20" s="5">
        <f>SUM(Q16:Q19)</f>
        <v>1256</v>
      </c>
      <c r="R20" s="6"/>
    </row>
    <row r="21" spans="1: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21">
      <c r="A22" s="5" t="s">
        <v>47</v>
      </c>
      <c r="B22" t="s">
        <v>116</v>
      </c>
      <c r="C22" t="s">
        <v>117</v>
      </c>
      <c r="D22" t="s">
        <v>118</v>
      </c>
      <c r="F22" s="6"/>
      <c r="G22" s="5" t="s">
        <v>39</v>
      </c>
      <c r="H22" t="s">
        <v>116</v>
      </c>
      <c r="I22" t="s">
        <v>117</v>
      </c>
      <c r="J22" t="s">
        <v>118</v>
      </c>
      <c r="L22" s="6"/>
      <c r="M22" s="5" t="s">
        <v>56</v>
      </c>
      <c r="N22" t="s">
        <v>116</v>
      </c>
      <c r="O22" t="s">
        <v>117</v>
      </c>
      <c r="P22" t="s">
        <v>118</v>
      </c>
      <c r="R22" s="6"/>
    </row>
    <row r="23" spans="1:21">
      <c r="A23" t="s">
        <v>159</v>
      </c>
      <c r="B23">
        <v>59</v>
      </c>
      <c r="C23">
        <v>72</v>
      </c>
      <c r="D23">
        <v>91</v>
      </c>
      <c r="E23" s="5">
        <f>SUM(B23:D23)</f>
        <v>222</v>
      </c>
      <c r="F23" s="6"/>
      <c r="G23" t="s">
        <v>160</v>
      </c>
      <c r="H23">
        <v>121</v>
      </c>
      <c r="I23">
        <v>127</v>
      </c>
      <c r="J23">
        <v>154</v>
      </c>
      <c r="K23" s="5">
        <f t="shared" ref="K23:K26" si="18">SUM(H23:J23)</f>
        <v>402</v>
      </c>
      <c r="L23" s="6"/>
      <c r="M23" t="s">
        <v>161</v>
      </c>
      <c r="N23">
        <v>119</v>
      </c>
      <c r="O23">
        <v>114</v>
      </c>
      <c r="P23">
        <v>121</v>
      </c>
      <c r="Q23" s="5">
        <f t="shared" ref="Q23:Q26" si="19">SUM(N23:P23)</f>
        <v>354</v>
      </c>
      <c r="R23" s="6"/>
    </row>
    <row r="24" spans="1:21">
      <c r="A24" t="s">
        <v>162</v>
      </c>
      <c r="B24">
        <v>123</v>
      </c>
      <c r="C24">
        <v>166</v>
      </c>
      <c r="D24">
        <v>138</v>
      </c>
      <c r="E24" s="5">
        <f>SUM(A24:D24)</f>
        <v>427</v>
      </c>
      <c r="F24" s="6"/>
      <c r="G24" t="s">
        <v>163</v>
      </c>
      <c r="H24">
        <v>104</v>
      </c>
      <c r="I24">
        <v>125</v>
      </c>
      <c r="J24">
        <v>127</v>
      </c>
      <c r="K24" s="5">
        <f t="shared" si="18"/>
        <v>356</v>
      </c>
      <c r="L24" s="6"/>
      <c r="M24" t="s">
        <v>164</v>
      </c>
      <c r="N24">
        <v>115</v>
      </c>
      <c r="O24">
        <v>105</v>
      </c>
      <c r="P24">
        <v>114</v>
      </c>
      <c r="Q24" s="5">
        <f t="shared" si="19"/>
        <v>334</v>
      </c>
      <c r="R24" s="6"/>
    </row>
    <row r="25" spans="1:21">
      <c r="A25" t="s">
        <v>165</v>
      </c>
      <c r="B25">
        <v>80</v>
      </c>
      <c r="C25">
        <v>116</v>
      </c>
      <c r="D25">
        <v>103</v>
      </c>
      <c r="E25" s="5">
        <f t="shared" ref="E25:E26" si="20">SUM(B25:D25)</f>
        <v>299</v>
      </c>
      <c r="F25" s="6"/>
      <c r="G25" t="s">
        <v>166</v>
      </c>
      <c r="H25">
        <v>123</v>
      </c>
      <c r="I25">
        <v>162</v>
      </c>
      <c r="J25">
        <v>169</v>
      </c>
      <c r="K25" s="5">
        <f t="shared" si="18"/>
        <v>454</v>
      </c>
      <c r="L25" s="6"/>
      <c r="M25" t="s">
        <v>167</v>
      </c>
      <c r="N25">
        <v>71</v>
      </c>
      <c r="O25">
        <v>86</v>
      </c>
      <c r="P25">
        <v>59</v>
      </c>
      <c r="Q25" s="5">
        <f t="shared" si="19"/>
        <v>216</v>
      </c>
      <c r="R25" s="6"/>
    </row>
    <row r="26" spans="1:21" ht="15" thickBot="1">
      <c r="A26" t="s">
        <v>168</v>
      </c>
      <c r="B26" s="4">
        <v>75</v>
      </c>
      <c r="C26" s="4">
        <v>121</v>
      </c>
      <c r="D26" s="4">
        <v>91</v>
      </c>
      <c r="E26" s="5">
        <f t="shared" si="20"/>
        <v>287</v>
      </c>
      <c r="F26" s="6"/>
      <c r="G26" t="s">
        <v>169</v>
      </c>
      <c r="H26" s="4">
        <v>99</v>
      </c>
      <c r="I26" s="4">
        <v>90</v>
      </c>
      <c r="J26" s="4">
        <v>73</v>
      </c>
      <c r="K26" s="5">
        <f t="shared" si="18"/>
        <v>262</v>
      </c>
      <c r="L26" s="6"/>
      <c r="M26" t="s">
        <v>170</v>
      </c>
      <c r="N26" s="4">
        <v>55</v>
      </c>
      <c r="O26" s="4">
        <v>80</v>
      </c>
      <c r="P26" s="4">
        <v>58</v>
      </c>
      <c r="Q26" s="5">
        <f t="shared" si="19"/>
        <v>193</v>
      </c>
      <c r="R26" s="6"/>
    </row>
    <row r="27" spans="1:21" ht="15" thickTop="1">
      <c r="A27" s="5">
        <f>SUM(B27:D27)</f>
        <v>1235</v>
      </c>
      <c r="B27">
        <f>SUM(B23:B26)</f>
        <v>337</v>
      </c>
      <c r="C27">
        <f t="shared" ref="C27:D27" si="21">SUM(C23:C26)</f>
        <v>475</v>
      </c>
      <c r="D27">
        <f t="shared" si="21"/>
        <v>423</v>
      </c>
      <c r="E27" s="5">
        <f>SUM(E23:E26)</f>
        <v>1235</v>
      </c>
      <c r="F27" s="6"/>
      <c r="G27" s="5">
        <f>SUM(H27:J27)</f>
        <v>1474</v>
      </c>
      <c r="H27">
        <f>SUM(H23:H26)</f>
        <v>447</v>
      </c>
      <c r="I27">
        <f t="shared" ref="I27:J27" si="22">SUM(I23:I26)</f>
        <v>504</v>
      </c>
      <c r="J27">
        <f t="shared" si="22"/>
        <v>523</v>
      </c>
      <c r="K27" s="5">
        <f>SUM(K23:K26)</f>
        <v>1474</v>
      </c>
      <c r="L27" s="6"/>
      <c r="M27" s="5">
        <f>SUM(N27:P27)</f>
        <v>1097</v>
      </c>
      <c r="N27">
        <f t="shared" ref="N27:P27" si="23">SUM(N23:N26)</f>
        <v>360</v>
      </c>
      <c r="O27">
        <f t="shared" si="23"/>
        <v>385</v>
      </c>
      <c r="P27">
        <f t="shared" si="23"/>
        <v>352</v>
      </c>
      <c r="Q27" s="5">
        <f>SUM(Q23:Q26)</f>
        <v>1097</v>
      </c>
      <c r="R27" s="6"/>
    </row>
    <row r="28" spans="1:21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1">
      <c r="A29" s="5" t="s">
        <v>47</v>
      </c>
      <c r="B29" t="s">
        <v>116</v>
      </c>
      <c r="C29" t="s">
        <v>117</v>
      </c>
      <c r="D29" t="s">
        <v>118</v>
      </c>
      <c r="F29" s="6"/>
      <c r="G29" s="5" t="s">
        <v>171</v>
      </c>
      <c r="H29" t="s">
        <v>116</v>
      </c>
      <c r="I29" t="s">
        <v>117</v>
      </c>
      <c r="J29" t="s">
        <v>118</v>
      </c>
      <c r="L29" s="6"/>
      <c r="M29" s="5" t="s">
        <v>35</v>
      </c>
      <c r="N29" t="s">
        <v>116</v>
      </c>
      <c r="O29" t="s">
        <v>117</v>
      </c>
      <c r="P29" t="s">
        <v>118</v>
      </c>
      <c r="R29" s="6"/>
    </row>
    <row r="30" spans="1:21">
      <c r="A30" t="s">
        <v>172</v>
      </c>
      <c r="B30" s="7">
        <v>65</v>
      </c>
      <c r="C30" s="7">
        <v>84</v>
      </c>
      <c r="D30" s="7">
        <v>73</v>
      </c>
      <c r="E30" s="5">
        <f t="shared" ref="E30:E33" si="24">SUM(B30:D30)</f>
        <v>222</v>
      </c>
      <c r="F30" s="6"/>
      <c r="G30" t="s">
        <v>173</v>
      </c>
      <c r="H30">
        <v>103</v>
      </c>
      <c r="I30">
        <v>125</v>
      </c>
      <c r="J30">
        <v>90</v>
      </c>
      <c r="K30" s="5">
        <f>SUM(H30:J30)</f>
        <v>318</v>
      </c>
      <c r="L30" s="6"/>
      <c r="M30" t="s">
        <v>174</v>
      </c>
      <c r="N30">
        <v>89</v>
      </c>
      <c r="O30">
        <v>144</v>
      </c>
      <c r="P30">
        <v>84</v>
      </c>
      <c r="Q30" s="5">
        <f t="shared" ref="Q30:Q33" si="25">SUM(N30:P30)</f>
        <v>317</v>
      </c>
      <c r="R30" s="6"/>
    </row>
    <row r="31" spans="1:21">
      <c r="A31" t="s">
        <v>175</v>
      </c>
      <c r="B31" s="7">
        <v>76</v>
      </c>
      <c r="C31" s="7">
        <v>117</v>
      </c>
      <c r="D31" s="7">
        <v>123</v>
      </c>
      <c r="E31" s="5">
        <f t="shared" si="24"/>
        <v>316</v>
      </c>
      <c r="F31" s="6"/>
      <c r="G31" t="s">
        <v>176</v>
      </c>
      <c r="H31">
        <v>130</v>
      </c>
      <c r="I31">
        <v>153</v>
      </c>
      <c r="J31">
        <v>153</v>
      </c>
      <c r="K31" s="5">
        <f t="shared" ref="K31:K33" si="26">SUM(H31:J31)</f>
        <v>436</v>
      </c>
      <c r="L31" s="6"/>
      <c r="M31" t="s">
        <v>177</v>
      </c>
      <c r="N31">
        <v>128</v>
      </c>
      <c r="O31">
        <v>118</v>
      </c>
      <c r="P31">
        <v>137</v>
      </c>
      <c r="Q31" s="5">
        <f t="shared" si="25"/>
        <v>383</v>
      </c>
      <c r="R31" s="6"/>
    </row>
    <row r="32" spans="1:21">
      <c r="A32" t="s">
        <v>178</v>
      </c>
      <c r="B32" s="7">
        <v>109</v>
      </c>
      <c r="C32" s="7">
        <v>91</v>
      </c>
      <c r="D32" s="7">
        <v>103</v>
      </c>
      <c r="E32" s="5">
        <f t="shared" si="24"/>
        <v>303</v>
      </c>
      <c r="F32" s="6"/>
      <c r="G32" t="s">
        <v>179</v>
      </c>
      <c r="H32">
        <v>109</v>
      </c>
      <c r="I32">
        <v>104</v>
      </c>
      <c r="J32">
        <v>112</v>
      </c>
      <c r="K32" s="5">
        <f t="shared" si="26"/>
        <v>325</v>
      </c>
      <c r="L32" s="6"/>
      <c r="M32" t="s">
        <v>180</v>
      </c>
      <c r="N32">
        <v>118</v>
      </c>
      <c r="O32">
        <v>114</v>
      </c>
      <c r="P32">
        <v>114</v>
      </c>
      <c r="Q32" s="5">
        <f t="shared" si="25"/>
        <v>346</v>
      </c>
      <c r="R32" s="6"/>
    </row>
    <row r="33" spans="1:18" ht="15" thickBot="1">
      <c r="A33" t="s">
        <v>181</v>
      </c>
      <c r="B33" s="8">
        <v>63</v>
      </c>
      <c r="C33" s="8">
        <v>72</v>
      </c>
      <c r="D33" s="8">
        <v>85</v>
      </c>
      <c r="E33" s="5">
        <f t="shared" si="24"/>
        <v>220</v>
      </c>
      <c r="F33" s="6"/>
      <c r="G33" t="s">
        <v>182</v>
      </c>
      <c r="H33" s="4">
        <v>101</v>
      </c>
      <c r="I33" s="4">
        <v>73</v>
      </c>
      <c r="J33" s="4">
        <v>77</v>
      </c>
      <c r="K33" s="5">
        <f t="shared" si="26"/>
        <v>251</v>
      </c>
      <c r="L33" s="6"/>
      <c r="M33" t="s">
        <v>183</v>
      </c>
      <c r="N33" s="4">
        <v>129</v>
      </c>
      <c r="O33" s="4">
        <v>139</v>
      </c>
      <c r="P33" s="4">
        <v>85</v>
      </c>
      <c r="Q33" s="5">
        <f t="shared" si="25"/>
        <v>353</v>
      </c>
      <c r="R33" s="6"/>
    </row>
    <row r="34" spans="1:18" ht="15" thickTop="1">
      <c r="A34" s="5">
        <f>SUM(B34:D34)</f>
        <v>1061</v>
      </c>
      <c r="B34">
        <f t="shared" ref="B34:D34" si="27">SUM(B30:B33)</f>
        <v>313</v>
      </c>
      <c r="C34">
        <f t="shared" si="27"/>
        <v>364</v>
      </c>
      <c r="D34">
        <f t="shared" si="27"/>
        <v>384</v>
      </c>
      <c r="E34" s="5">
        <f>SUM(E30:E33)</f>
        <v>1061</v>
      </c>
      <c r="F34" s="6"/>
      <c r="G34" s="5">
        <f>SUM(H34:J34)</f>
        <v>1330</v>
      </c>
      <c r="H34">
        <f>SUM(H30:H33)</f>
        <v>443</v>
      </c>
      <c r="I34">
        <f t="shared" ref="I34:J34" si="28">SUM(I30:I33)</f>
        <v>455</v>
      </c>
      <c r="J34">
        <f t="shared" si="28"/>
        <v>432</v>
      </c>
      <c r="K34" s="5">
        <f>SUM(K30:K33)</f>
        <v>1330</v>
      </c>
      <c r="L34" s="6"/>
      <c r="M34" s="5">
        <f>SUM(N34:P34)</f>
        <v>1399</v>
      </c>
      <c r="N34">
        <f t="shared" ref="N34:P34" si="29">SUM(N30:N33)</f>
        <v>464</v>
      </c>
      <c r="O34">
        <f t="shared" si="29"/>
        <v>515</v>
      </c>
      <c r="P34">
        <f t="shared" si="29"/>
        <v>420</v>
      </c>
      <c r="Q34" s="5">
        <f>SUM(Q30:Q33)</f>
        <v>1399</v>
      </c>
      <c r="R34" s="6"/>
    </row>
    <row r="35" spans="1:18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>
      <c r="A36" s="5" t="s">
        <v>184</v>
      </c>
      <c r="B36" s="5">
        <v>60</v>
      </c>
    </row>
    <row r="37" spans="1:18">
      <c r="A37" t="s">
        <v>185</v>
      </c>
      <c r="B37" t="s">
        <v>186</v>
      </c>
      <c r="C37" s="5" t="s">
        <v>187</v>
      </c>
    </row>
    <row r="38" spans="1:18">
      <c r="A38" t="s">
        <v>148</v>
      </c>
      <c r="B38" s="5">
        <v>538</v>
      </c>
      <c r="C38" t="s">
        <v>42</v>
      </c>
      <c r="D38">
        <f>K20</f>
        <v>1747</v>
      </c>
    </row>
    <row r="39" spans="1:18">
      <c r="A39" t="s">
        <v>125</v>
      </c>
      <c r="B39" s="5">
        <v>498</v>
      </c>
      <c r="C39" t="s">
        <v>44</v>
      </c>
      <c r="D39">
        <f>Q6</f>
        <v>1701</v>
      </c>
    </row>
    <row r="40" spans="1:18">
      <c r="A40" s="28" t="s">
        <v>127</v>
      </c>
      <c r="B40" s="29">
        <v>469</v>
      </c>
      <c r="C40" t="s">
        <v>37</v>
      </c>
      <c r="D40">
        <f>K6</f>
        <v>1548</v>
      </c>
    </row>
    <row r="41" spans="1:18">
      <c r="A41" t="s">
        <v>162</v>
      </c>
      <c r="B41" s="5">
        <v>427</v>
      </c>
    </row>
    <row r="42" spans="1:18">
      <c r="A42" t="s">
        <v>147</v>
      </c>
      <c r="B42" s="5">
        <v>407</v>
      </c>
    </row>
    <row r="43" spans="1:18">
      <c r="A43" t="s">
        <v>124</v>
      </c>
      <c r="B43" s="5">
        <v>374</v>
      </c>
    </row>
    <row r="46" spans="1:18">
      <c r="E46" t="s">
        <v>62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B6A4-2B7E-466B-BDF1-A55C69FEEEC6}">
  <dimension ref="A1:B12"/>
  <sheetViews>
    <sheetView workbookViewId="0">
      <selection activeCell="A2" sqref="A2"/>
    </sheetView>
  </sheetViews>
  <sheetFormatPr defaultRowHeight="14.5"/>
  <cols>
    <col min="1" max="1" width="17.54296875" bestFit="1" customWidth="1"/>
  </cols>
  <sheetData>
    <row r="1" spans="1:2">
      <c r="A1" s="5" t="s">
        <v>188</v>
      </c>
      <c r="B1" s="5" t="s">
        <v>189</v>
      </c>
    </row>
    <row r="2" spans="1:2">
      <c r="A2" s="6" t="s">
        <v>42</v>
      </c>
      <c r="B2" s="32" t="s">
        <v>190</v>
      </c>
    </row>
    <row r="3" spans="1:2">
      <c r="A3" s="6" t="s">
        <v>32</v>
      </c>
      <c r="B3" s="6" t="s">
        <v>33</v>
      </c>
    </row>
    <row r="4" spans="1:2">
      <c r="A4" s="6" t="s">
        <v>47</v>
      </c>
      <c r="B4" s="6" t="s">
        <v>48</v>
      </c>
    </row>
    <row r="5" spans="1:2">
      <c r="A5" s="6" t="s">
        <v>37</v>
      </c>
      <c r="B5" s="6" t="s">
        <v>38</v>
      </c>
    </row>
    <row r="6" spans="1:2">
      <c r="A6" s="6" t="s">
        <v>39</v>
      </c>
      <c r="B6" s="6" t="s">
        <v>40</v>
      </c>
    </row>
    <row r="7" spans="1:2">
      <c r="A7" s="6" t="s">
        <v>115</v>
      </c>
      <c r="B7" s="6" t="s">
        <v>57</v>
      </c>
    </row>
    <row r="8" spans="1:2">
      <c r="A8" s="6" t="s">
        <v>29</v>
      </c>
      <c r="B8" s="6" t="s">
        <v>30</v>
      </c>
    </row>
    <row r="9" spans="1:2">
      <c r="A9" s="6" t="s">
        <v>114</v>
      </c>
      <c r="B9" s="6" t="s">
        <v>54</v>
      </c>
    </row>
    <row r="10" spans="1:2">
      <c r="A10" s="6" t="s">
        <v>50</v>
      </c>
      <c r="B10" s="6" t="s">
        <v>51</v>
      </c>
    </row>
    <row r="11" spans="1:2">
      <c r="A11" s="6" t="s">
        <v>72</v>
      </c>
      <c r="B11" s="6" t="s">
        <v>60</v>
      </c>
    </row>
    <row r="12" spans="1:2">
      <c r="A12" s="6" t="s">
        <v>44</v>
      </c>
      <c r="B12" s="6" t="s">
        <v>45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D5FE-B44B-42F1-B856-4EBC0A11DF92}">
  <dimension ref="A1:K68"/>
  <sheetViews>
    <sheetView topLeftCell="C2" workbookViewId="0">
      <selection activeCell="K12" sqref="K12"/>
    </sheetView>
  </sheetViews>
  <sheetFormatPr defaultRowHeight="14.5"/>
  <cols>
    <col min="1" max="1" width="9.26953125" customWidth="1"/>
    <col min="2" max="2" width="23.1796875" bestFit="1" customWidth="1"/>
    <col min="3" max="3" width="21.81640625" bestFit="1" customWidth="1"/>
    <col min="6" max="7" width="24.81640625" bestFit="1" customWidth="1"/>
    <col min="9" max="9" width="22" bestFit="1" customWidth="1"/>
  </cols>
  <sheetData>
    <row r="1" spans="1:11">
      <c r="A1" s="57" t="s">
        <v>191</v>
      </c>
      <c r="B1" s="57"/>
      <c r="C1" s="57"/>
      <c r="D1" s="57"/>
      <c r="E1" s="57"/>
      <c r="F1" s="57"/>
      <c r="G1" s="57"/>
      <c r="H1" s="57"/>
      <c r="I1" s="5" t="s">
        <v>184</v>
      </c>
      <c r="J1" s="5"/>
    </row>
    <row r="2" spans="1:11">
      <c r="A2" t="s">
        <v>192</v>
      </c>
      <c r="B2" s="34" t="s">
        <v>193</v>
      </c>
      <c r="F2" s="34" t="s">
        <v>194</v>
      </c>
      <c r="I2" s="5">
        <v>43</v>
      </c>
    </row>
    <row r="3" spans="1:11">
      <c r="A3" s="33" t="s">
        <v>195</v>
      </c>
      <c r="B3" s="33"/>
      <c r="C3" s="33"/>
      <c r="E3" s="33" t="s">
        <v>196</v>
      </c>
      <c r="F3" s="33"/>
      <c r="G3" s="33"/>
      <c r="I3" s="35" t="s">
        <v>39</v>
      </c>
      <c r="J3">
        <f>D6+D12+H10+I22</f>
        <v>355</v>
      </c>
      <c r="K3" t="s">
        <v>41</v>
      </c>
    </row>
    <row r="4" spans="1:11">
      <c r="A4" s="33"/>
      <c r="B4" s="33"/>
      <c r="C4" s="33"/>
      <c r="E4" s="33"/>
      <c r="F4" s="33"/>
      <c r="G4" s="33"/>
      <c r="I4" s="35" t="s">
        <v>56</v>
      </c>
      <c r="J4">
        <f>D8+D11+H15+I25</f>
        <v>315</v>
      </c>
      <c r="K4" t="s">
        <v>34</v>
      </c>
    </row>
    <row r="5" spans="1:11">
      <c r="A5" s="33" t="s">
        <v>197</v>
      </c>
      <c r="B5" s="33" t="s">
        <v>198</v>
      </c>
      <c r="C5" s="33" t="s">
        <v>199</v>
      </c>
      <c r="D5" s="33" t="s">
        <v>14</v>
      </c>
      <c r="E5" s="33" t="s">
        <v>197</v>
      </c>
      <c r="F5" s="33" t="s">
        <v>198</v>
      </c>
      <c r="G5" s="33" t="s">
        <v>199</v>
      </c>
      <c r="H5" s="33" t="s">
        <v>14</v>
      </c>
      <c r="I5" s="35" t="s">
        <v>32</v>
      </c>
      <c r="J5">
        <f>D16+D19+H6+I28</f>
        <v>270</v>
      </c>
      <c r="K5" s="33" t="s">
        <v>200</v>
      </c>
    </row>
    <row r="6" spans="1:11">
      <c r="A6" t="s">
        <v>201</v>
      </c>
      <c r="B6" s="5" t="s">
        <v>202</v>
      </c>
      <c r="C6" t="s">
        <v>39</v>
      </c>
      <c r="D6">
        <v>100</v>
      </c>
      <c r="E6" t="s">
        <v>201</v>
      </c>
      <c r="F6" s="5" t="s">
        <v>203</v>
      </c>
      <c r="G6" t="s">
        <v>32</v>
      </c>
      <c r="H6">
        <v>100</v>
      </c>
      <c r="I6" s="35" t="s">
        <v>42</v>
      </c>
      <c r="J6">
        <f>D7+D13+I31</f>
        <v>235</v>
      </c>
      <c r="K6" t="s">
        <v>204</v>
      </c>
    </row>
    <row r="7" spans="1:11">
      <c r="A7" t="s">
        <v>205</v>
      </c>
      <c r="B7" s="5" t="s">
        <v>206</v>
      </c>
      <c r="C7" t="s">
        <v>42</v>
      </c>
      <c r="D7">
        <v>95</v>
      </c>
      <c r="E7" t="s">
        <v>205</v>
      </c>
      <c r="F7" s="5" t="s">
        <v>147</v>
      </c>
      <c r="G7" t="s">
        <v>32</v>
      </c>
      <c r="I7" s="35" t="s">
        <v>207</v>
      </c>
      <c r="J7">
        <f>D15+D21+H13+I43</f>
        <v>215</v>
      </c>
      <c r="K7" t="s">
        <v>58</v>
      </c>
    </row>
    <row r="8" spans="1:11">
      <c r="A8" t="s">
        <v>208</v>
      </c>
      <c r="B8" s="5" t="s">
        <v>209</v>
      </c>
      <c r="C8" t="s">
        <v>56</v>
      </c>
      <c r="D8">
        <v>90</v>
      </c>
      <c r="E8" t="s">
        <v>208</v>
      </c>
      <c r="F8" s="5" t="s">
        <v>124</v>
      </c>
      <c r="G8" t="s">
        <v>37</v>
      </c>
      <c r="H8">
        <v>95</v>
      </c>
      <c r="I8" s="35" t="s">
        <v>29</v>
      </c>
      <c r="J8">
        <f>D10+D32+H16+I63</f>
        <v>190</v>
      </c>
      <c r="K8" t="s">
        <v>210</v>
      </c>
    </row>
    <row r="9" spans="1:11">
      <c r="A9" t="s">
        <v>211</v>
      </c>
      <c r="B9" t="s">
        <v>212</v>
      </c>
      <c r="C9" t="s">
        <v>44</v>
      </c>
      <c r="D9">
        <v>85</v>
      </c>
      <c r="E9" t="s">
        <v>211</v>
      </c>
      <c r="F9" t="s">
        <v>162</v>
      </c>
      <c r="G9" t="s">
        <v>47</v>
      </c>
      <c r="H9">
        <v>90</v>
      </c>
      <c r="I9" s="35" t="s">
        <v>44</v>
      </c>
      <c r="J9">
        <f>D9+D17+I35</f>
        <v>190</v>
      </c>
      <c r="K9" t="s">
        <v>210</v>
      </c>
    </row>
    <row r="10" spans="1:11">
      <c r="A10" t="s">
        <v>213</v>
      </c>
      <c r="B10" t="s">
        <v>214</v>
      </c>
      <c r="C10" t="s">
        <v>215</v>
      </c>
      <c r="D10">
        <v>80</v>
      </c>
      <c r="E10" t="s">
        <v>213</v>
      </c>
      <c r="F10" t="s">
        <v>216</v>
      </c>
      <c r="G10" t="s">
        <v>39</v>
      </c>
      <c r="H10">
        <v>85</v>
      </c>
      <c r="I10" s="35" t="s">
        <v>47</v>
      </c>
      <c r="J10">
        <f>D14+H9+I59</f>
        <v>190</v>
      </c>
      <c r="K10" t="s">
        <v>210</v>
      </c>
    </row>
    <row r="11" spans="1:11">
      <c r="A11" t="s">
        <v>217</v>
      </c>
      <c r="B11" t="s">
        <v>218</v>
      </c>
      <c r="C11" t="s">
        <v>56</v>
      </c>
      <c r="D11">
        <v>75</v>
      </c>
      <c r="E11" t="s">
        <v>217</v>
      </c>
      <c r="F11" t="s">
        <v>219</v>
      </c>
      <c r="G11" t="s">
        <v>47</v>
      </c>
      <c r="H11">
        <v>80</v>
      </c>
      <c r="I11" s="35" t="s">
        <v>37</v>
      </c>
      <c r="J11">
        <f>D20+D37+H8+I51</f>
        <v>175</v>
      </c>
      <c r="K11" t="s">
        <v>31</v>
      </c>
    </row>
    <row r="12" spans="1:11">
      <c r="A12" t="s">
        <v>220</v>
      </c>
      <c r="B12" t="s">
        <v>221</v>
      </c>
      <c r="C12" t="s">
        <v>39</v>
      </c>
      <c r="D12">
        <v>70</v>
      </c>
      <c r="E12" t="s">
        <v>220</v>
      </c>
      <c r="F12" t="s">
        <v>155</v>
      </c>
      <c r="G12" t="s">
        <v>50</v>
      </c>
      <c r="H12">
        <v>75</v>
      </c>
      <c r="I12" s="35" t="s">
        <v>50</v>
      </c>
      <c r="J12">
        <f>D34+D35+H12+I47</f>
        <v>150</v>
      </c>
      <c r="K12" t="s">
        <v>222</v>
      </c>
    </row>
    <row r="13" spans="1:11">
      <c r="A13" t="s">
        <v>223</v>
      </c>
      <c r="B13" t="s">
        <v>224</v>
      </c>
      <c r="C13" t="s">
        <v>42</v>
      </c>
      <c r="D13">
        <v>65</v>
      </c>
      <c r="E13" t="s">
        <v>223</v>
      </c>
      <c r="F13" t="s">
        <v>225</v>
      </c>
      <c r="G13" t="s">
        <v>207</v>
      </c>
      <c r="H13">
        <v>70</v>
      </c>
      <c r="I13" s="35" t="s">
        <v>72</v>
      </c>
      <c r="J13">
        <f>D23+H14+I39</f>
        <v>150</v>
      </c>
      <c r="K13" t="s">
        <v>222</v>
      </c>
    </row>
    <row r="14" spans="1:11">
      <c r="A14" t="s">
        <v>226</v>
      </c>
      <c r="B14" t="s">
        <v>227</v>
      </c>
      <c r="C14" t="s">
        <v>47</v>
      </c>
      <c r="D14">
        <v>60</v>
      </c>
      <c r="E14" t="s">
        <v>226</v>
      </c>
      <c r="F14" t="s">
        <v>126</v>
      </c>
      <c r="G14" t="s">
        <v>72</v>
      </c>
      <c r="H14">
        <v>65</v>
      </c>
    </row>
    <row r="15" spans="1:11">
      <c r="A15" t="s">
        <v>228</v>
      </c>
      <c r="B15" t="s">
        <v>229</v>
      </c>
      <c r="C15" t="s">
        <v>207</v>
      </c>
      <c r="D15">
        <v>55</v>
      </c>
      <c r="E15" t="s">
        <v>228</v>
      </c>
      <c r="F15" t="s">
        <v>230</v>
      </c>
      <c r="G15" t="s">
        <v>56</v>
      </c>
      <c r="H15">
        <v>60</v>
      </c>
    </row>
    <row r="16" spans="1:11">
      <c r="A16" t="s">
        <v>231</v>
      </c>
      <c r="B16" t="s">
        <v>232</v>
      </c>
      <c r="C16" t="s">
        <v>32</v>
      </c>
      <c r="D16">
        <v>50</v>
      </c>
      <c r="E16" t="s">
        <v>231</v>
      </c>
      <c r="F16" t="s">
        <v>233</v>
      </c>
      <c r="G16" t="s">
        <v>215</v>
      </c>
      <c r="H16">
        <v>55</v>
      </c>
    </row>
    <row r="17" spans="1:9">
      <c r="A17" t="s">
        <v>234</v>
      </c>
      <c r="B17" t="s">
        <v>235</v>
      </c>
      <c r="C17" t="s">
        <v>44</v>
      </c>
      <c r="D17">
        <v>45</v>
      </c>
    </row>
    <row r="18" spans="1:9">
      <c r="A18" t="s">
        <v>236</v>
      </c>
      <c r="B18" t="s">
        <v>237</v>
      </c>
      <c r="C18" t="s">
        <v>44</v>
      </c>
      <c r="E18" s="33" t="s">
        <v>238</v>
      </c>
    </row>
    <row r="19" spans="1:9">
      <c r="A19" t="s">
        <v>239</v>
      </c>
      <c r="B19" t="s">
        <v>240</v>
      </c>
      <c r="C19" t="s">
        <v>32</v>
      </c>
      <c r="D19">
        <v>40</v>
      </c>
      <c r="F19" s="34" t="s">
        <v>241</v>
      </c>
    </row>
    <row r="20" spans="1:9">
      <c r="A20" t="s">
        <v>242</v>
      </c>
      <c r="B20" t="s">
        <v>243</v>
      </c>
      <c r="C20" t="s">
        <v>37</v>
      </c>
      <c r="D20">
        <v>35</v>
      </c>
      <c r="E20" s="33" t="s">
        <v>197</v>
      </c>
      <c r="F20" s="33" t="s">
        <v>244</v>
      </c>
      <c r="G20" s="33" t="s">
        <v>198</v>
      </c>
      <c r="H20" s="33" t="s">
        <v>199</v>
      </c>
      <c r="I20" s="33" t="s">
        <v>14</v>
      </c>
    </row>
    <row r="21" spans="1:9">
      <c r="A21" t="s">
        <v>245</v>
      </c>
      <c r="B21" t="s">
        <v>246</v>
      </c>
      <c r="C21" t="s">
        <v>207</v>
      </c>
      <c r="D21">
        <v>30</v>
      </c>
      <c r="E21" t="s">
        <v>201</v>
      </c>
      <c r="F21" s="5" t="s">
        <v>247</v>
      </c>
    </row>
    <row r="22" spans="1:9">
      <c r="A22" t="s">
        <v>248</v>
      </c>
      <c r="B22" t="s">
        <v>249</v>
      </c>
      <c r="C22" t="s">
        <v>56</v>
      </c>
      <c r="F22" s="5"/>
      <c r="G22" t="s">
        <v>202</v>
      </c>
      <c r="H22" s="5" t="s">
        <v>39</v>
      </c>
      <c r="I22">
        <v>100</v>
      </c>
    </row>
    <row r="23" spans="1:9">
      <c r="A23" t="s">
        <v>250</v>
      </c>
      <c r="B23" t="s">
        <v>123</v>
      </c>
      <c r="C23" t="s">
        <v>72</v>
      </c>
      <c r="D23">
        <v>25</v>
      </c>
      <c r="F23" s="5"/>
      <c r="G23" t="s">
        <v>221</v>
      </c>
      <c r="H23" s="5" t="s">
        <v>39</v>
      </c>
    </row>
    <row r="24" spans="1:9">
      <c r="A24" t="s">
        <v>251</v>
      </c>
      <c r="B24" t="s">
        <v>163</v>
      </c>
      <c r="C24" t="s">
        <v>39</v>
      </c>
      <c r="E24" t="s">
        <v>205</v>
      </c>
      <c r="F24" s="5" t="s">
        <v>252</v>
      </c>
      <c r="H24" s="5"/>
    </row>
    <row r="25" spans="1:9">
      <c r="A25" t="s">
        <v>253</v>
      </c>
      <c r="B25" t="s">
        <v>254</v>
      </c>
      <c r="C25" t="s">
        <v>207</v>
      </c>
      <c r="D25">
        <v>20</v>
      </c>
      <c r="F25" s="5"/>
      <c r="G25" t="s">
        <v>218</v>
      </c>
      <c r="H25" s="5" t="s">
        <v>56</v>
      </c>
      <c r="I25">
        <v>90</v>
      </c>
    </row>
    <row r="26" spans="1:9">
      <c r="A26" t="s">
        <v>255</v>
      </c>
      <c r="B26" t="s">
        <v>150</v>
      </c>
      <c r="C26" t="s">
        <v>32</v>
      </c>
      <c r="F26" s="5"/>
      <c r="G26" t="s">
        <v>209</v>
      </c>
      <c r="H26" s="5" t="s">
        <v>56</v>
      </c>
    </row>
    <row r="27" spans="1:9">
      <c r="A27" t="s">
        <v>256</v>
      </c>
      <c r="B27" t="s">
        <v>257</v>
      </c>
      <c r="C27" t="s">
        <v>207</v>
      </c>
      <c r="E27" t="s">
        <v>208</v>
      </c>
      <c r="F27" s="5" t="s">
        <v>258</v>
      </c>
      <c r="H27" s="5"/>
    </row>
    <row r="28" spans="1:9">
      <c r="A28" t="s">
        <v>259</v>
      </c>
      <c r="B28" t="s">
        <v>260</v>
      </c>
      <c r="C28" t="s">
        <v>32</v>
      </c>
      <c r="F28" s="5"/>
      <c r="G28" t="s">
        <v>203</v>
      </c>
      <c r="H28" s="5" t="s">
        <v>261</v>
      </c>
      <c r="I28">
        <v>80</v>
      </c>
    </row>
    <row r="29" spans="1:9">
      <c r="A29" t="s">
        <v>262</v>
      </c>
      <c r="B29" t="s">
        <v>135</v>
      </c>
      <c r="C29" t="s">
        <v>42</v>
      </c>
      <c r="G29" t="s">
        <v>232</v>
      </c>
      <c r="H29" s="5" t="s">
        <v>261</v>
      </c>
    </row>
    <row r="30" spans="1:9">
      <c r="A30" t="s">
        <v>263</v>
      </c>
      <c r="B30" t="s">
        <v>176</v>
      </c>
      <c r="C30" t="s">
        <v>207</v>
      </c>
      <c r="E30" t="s">
        <v>211</v>
      </c>
      <c r="F30" t="s">
        <v>264</v>
      </c>
      <c r="H30" s="5"/>
    </row>
    <row r="31" spans="1:9">
      <c r="A31" t="s">
        <v>265</v>
      </c>
      <c r="B31" t="s">
        <v>266</v>
      </c>
      <c r="C31" t="s">
        <v>44</v>
      </c>
      <c r="G31" t="s">
        <v>224</v>
      </c>
      <c r="H31" t="s">
        <v>42</v>
      </c>
      <c r="I31">
        <v>75</v>
      </c>
    </row>
    <row r="32" spans="1:9">
      <c r="A32" t="s">
        <v>267</v>
      </c>
      <c r="B32" t="s">
        <v>268</v>
      </c>
      <c r="C32" t="s">
        <v>215</v>
      </c>
      <c r="D32">
        <v>15</v>
      </c>
      <c r="G32" t="s">
        <v>206</v>
      </c>
      <c r="H32" t="s">
        <v>42</v>
      </c>
    </row>
    <row r="33" spans="1:9">
      <c r="A33" t="s">
        <v>269</v>
      </c>
      <c r="B33" t="s">
        <v>270</v>
      </c>
      <c r="C33" t="s">
        <v>44</v>
      </c>
    </row>
    <row r="34" spans="1:9">
      <c r="A34" t="s">
        <v>271</v>
      </c>
      <c r="B34" t="s">
        <v>272</v>
      </c>
      <c r="C34" t="s">
        <v>50</v>
      </c>
      <c r="D34">
        <v>10</v>
      </c>
      <c r="E34" t="s">
        <v>273</v>
      </c>
      <c r="F34" t="s">
        <v>274</v>
      </c>
    </row>
    <row r="35" spans="1:9">
      <c r="A35" t="s">
        <v>275</v>
      </c>
      <c r="B35" t="s">
        <v>158</v>
      </c>
      <c r="C35" t="s">
        <v>50</v>
      </c>
      <c r="D35">
        <v>5</v>
      </c>
      <c r="G35" t="s">
        <v>235</v>
      </c>
      <c r="H35" t="s">
        <v>44</v>
      </c>
      <c r="I35">
        <v>60</v>
      </c>
    </row>
    <row r="36" spans="1:9">
      <c r="A36" t="s">
        <v>276</v>
      </c>
      <c r="B36" t="s">
        <v>151</v>
      </c>
      <c r="C36" t="s">
        <v>42</v>
      </c>
      <c r="G36" t="s">
        <v>266</v>
      </c>
      <c r="H36" t="s">
        <v>44</v>
      </c>
    </row>
    <row r="37" spans="1:9">
      <c r="A37" t="s">
        <v>277</v>
      </c>
      <c r="B37" t="s">
        <v>278</v>
      </c>
      <c r="C37" t="s">
        <v>37</v>
      </c>
      <c r="D37">
        <v>5</v>
      </c>
    </row>
    <row r="38" spans="1:9">
      <c r="E38" t="s">
        <v>273</v>
      </c>
      <c r="F38" t="s">
        <v>279</v>
      </c>
    </row>
    <row r="39" spans="1:9">
      <c r="G39" t="s">
        <v>126</v>
      </c>
      <c r="H39" t="s">
        <v>72</v>
      </c>
      <c r="I39">
        <v>60</v>
      </c>
    </row>
    <row r="40" spans="1:9">
      <c r="G40" t="s">
        <v>123</v>
      </c>
      <c r="H40" t="s">
        <v>72</v>
      </c>
    </row>
    <row r="42" spans="1:9">
      <c r="E42" t="s">
        <v>273</v>
      </c>
      <c r="F42" t="s">
        <v>280</v>
      </c>
    </row>
    <row r="43" spans="1:9">
      <c r="G43" t="s">
        <v>254</v>
      </c>
      <c r="H43" t="s">
        <v>207</v>
      </c>
      <c r="I43">
        <v>60</v>
      </c>
    </row>
    <row r="44" spans="1:9">
      <c r="G44" t="s">
        <v>176</v>
      </c>
      <c r="H44" t="s">
        <v>207</v>
      </c>
    </row>
    <row r="46" spans="1:9">
      <c r="E46" t="s">
        <v>273</v>
      </c>
      <c r="F46" t="s">
        <v>281</v>
      </c>
    </row>
    <row r="47" spans="1:9">
      <c r="G47" t="s">
        <v>158</v>
      </c>
      <c r="H47" t="s">
        <v>50</v>
      </c>
      <c r="I47">
        <v>60</v>
      </c>
    </row>
    <row r="48" spans="1:9">
      <c r="G48" t="s">
        <v>272</v>
      </c>
      <c r="H48" t="s">
        <v>50</v>
      </c>
    </row>
    <row r="50" spans="5:9">
      <c r="E50" t="s">
        <v>282</v>
      </c>
      <c r="F50" t="s">
        <v>283</v>
      </c>
    </row>
    <row r="51" spans="5:9">
      <c r="G51" t="s">
        <v>124</v>
      </c>
      <c r="H51" t="s">
        <v>37</v>
      </c>
      <c r="I51">
        <v>40</v>
      </c>
    </row>
    <row r="52" spans="5:9">
      <c r="G52" t="s">
        <v>243</v>
      </c>
      <c r="H52" t="s">
        <v>37</v>
      </c>
    </row>
    <row r="54" spans="5:9">
      <c r="E54" t="s">
        <v>282</v>
      </c>
      <c r="F54" t="s">
        <v>284</v>
      </c>
    </row>
    <row r="55" spans="5:9">
      <c r="G55" t="s">
        <v>147</v>
      </c>
      <c r="H55" t="s">
        <v>285</v>
      </c>
    </row>
    <row r="56" spans="5:9">
      <c r="G56" t="s">
        <v>150</v>
      </c>
      <c r="H56" t="s">
        <v>285</v>
      </c>
    </row>
    <row r="58" spans="5:9">
      <c r="E58" t="s">
        <v>282</v>
      </c>
      <c r="F58" t="s">
        <v>286</v>
      </c>
    </row>
    <row r="59" spans="5:9">
      <c r="G59" t="s">
        <v>162</v>
      </c>
      <c r="H59" t="s">
        <v>47</v>
      </c>
      <c r="I59">
        <v>40</v>
      </c>
    </row>
    <row r="60" spans="5:9">
      <c r="G60" t="s">
        <v>227</v>
      </c>
      <c r="H60" t="s">
        <v>47</v>
      </c>
    </row>
    <row r="62" spans="5:9">
      <c r="E62" t="s">
        <v>282</v>
      </c>
      <c r="F62" t="s">
        <v>287</v>
      </c>
    </row>
    <row r="63" spans="5:9">
      <c r="G63" t="s">
        <v>214</v>
      </c>
      <c r="H63" t="s">
        <v>215</v>
      </c>
      <c r="I63">
        <v>40</v>
      </c>
    </row>
    <row r="64" spans="5:9">
      <c r="G64" t="s">
        <v>268</v>
      </c>
      <c r="H64" t="s">
        <v>215</v>
      </c>
    </row>
    <row r="66" spans="5:8">
      <c r="E66" t="s">
        <v>282</v>
      </c>
      <c r="F66" t="s">
        <v>288</v>
      </c>
    </row>
    <row r="67" spans="5:8">
      <c r="G67" t="s">
        <v>135</v>
      </c>
      <c r="H67" t="s">
        <v>42</v>
      </c>
    </row>
    <row r="68" spans="5:8">
      <c r="G68" t="s">
        <v>151</v>
      </c>
      <c r="H68" t="s">
        <v>42</v>
      </c>
    </row>
  </sheetData>
  <mergeCells count="1">
    <mergeCell ref="A1:H1"/>
  </mergeCells>
  <hyperlinks>
    <hyperlink ref="B2" r:id="rId1" xr:uid="{83F1E597-EAE6-4E9D-852C-C4D0ED5D3AB0}"/>
    <hyperlink ref="F2" r:id="rId2" xr:uid="{701F4B5B-A588-47A1-AE23-9496AA0385E8}"/>
    <hyperlink ref="F19" r:id="rId3" xr:uid="{0FB0E483-8330-449B-95B4-DA21113DF873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490F9892C5704E85AF049782402EBE" ma:contentTypeVersion="18" ma:contentTypeDescription="Loo uus dokument" ma:contentTypeScope="" ma:versionID="ff0728d96e85122d124ba2317e6d801b">
  <xsd:schema xmlns:xsd="http://www.w3.org/2001/XMLSchema" xmlns:xs="http://www.w3.org/2001/XMLSchema" xmlns:p="http://schemas.microsoft.com/office/2006/metadata/properties" xmlns:ns2="16dc906f-fb68-44a9-892d-89a9323f3c18" xmlns:ns3="cf00f858-c9f5-4717-bd43-401cf6c65e87" targetNamespace="http://schemas.microsoft.com/office/2006/metadata/properties" ma:root="true" ma:fieldsID="886d592cf60a7d490b3327494ed83d0e" ns2:_="" ns3:_="">
    <xsd:import namespace="16dc906f-fb68-44a9-892d-89a9323f3c18"/>
    <xsd:import namespace="cf00f858-c9f5-4717-bd43-401cf6c65e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c906f-fb68-44a9-892d-89a9323f3c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3480d5-7202-4ef6-a56a-00f221188ae1}" ma:internalName="TaxCatchAll" ma:showField="CatchAllData" ma:web="16dc906f-fb68-44a9-892d-89a9323f3c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0f858-c9f5-4717-bd43-401cf6c65e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42fc8c34-6131-460a-a028-367db9ee0e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f00f858-c9f5-4717-bd43-401cf6c65e87" xsi:nil="true"/>
    <TaxCatchAll xmlns="16dc906f-fb68-44a9-892d-89a9323f3c18" xsi:nil="true"/>
    <lcf76f155ced4ddcb4097134ff3c332f xmlns="cf00f858-c9f5-4717-bd43-401cf6c65e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B71509-F25E-4E0C-9145-9B7EB555CC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947309-8801-412A-A474-CA395FE5C4BD}"/>
</file>

<file path=customXml/itemProps3.xml><?xml version="1.0" encoding="utf-8"?>
<ds:datastoreItem xmlns:ds="http://schemas.openxmlformats.org/officeDocument/2006/customXml" ds:itemID="{2F9C87D2-100C-4FE4-A4EF-03F42714DC48}">
  <ds:schemaRefs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0f3664b4-02d7-4906-a033-ceb4565a73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Points tabel 2023</vt:lpstr>
      <vt:lpstr>Sheet1</vt:lpstr>
      <vt:lpstr>Triatlon</vt:lpstr>
      <vt:lpstr>Tennis</vt:lpstr>
      <vt:lpstr>Orientating</vt:lpstr>
      <vt:lpstr>Disc Golf</vt:lpstr>
      <vt:lpstr>Bowling</vt:lpstr>
      <vt:lpstr>Swimming</vt:lpstr>
      <vt:lpstr>Tabeltennis</vt:lpstr>
      <vt:lpstr>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 Fosti</dc:creator>
  <cp:keywords/>
  <dc:description/>
  <cp:lastModifiedBy>Angela Rääk</cp:lastModifiedBy>
  <cp:revision/>
  <dcterms:created xsi:type="dcterms:W3CDTF">2023-01-26T11:09:46Z</dcterms:created>
  <dcterms:modified xsi:type="dcterms:W3CDTF">2023-07-11T13:24:04Z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0x010100AA490F9892C5704E85AF049782402EBE</vt:lpwstr>
  </property>
</Properties>
</file>